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ebnbv.sharepoint.com/sites/T0000005/Gedeelde documenten/05 SCAN_UDG/02 SCAN/6. Boringen/6.1 Algemene voorbereiding boringen/6.1.10 Analyse Putten/Rotliegend Legacy Core Project/Resultaten/Summary Report/Tabellen/"/>
    </mc:Choice>
  </mc:AlternateContent>
  <xr:revisionPtr revIDLastSave="23" documentId="8_{605547F3-191A-47D9-B1FD-BA0283973C64}" xr6:coauthVersionLast="47" xr6:coauthVersionMax="47" xr10:uidLastSave="{C8C16215-3303-447F-AA21-9EE4F02398F0}"/>
  <bookViews>
    <workbookView xWindow="-22530" yWindow="780" windowWidth="21600" windowHeight="14340" xr2:uid="{9ED0DA59-5183-428A-8A25-EE686FBEE157}"/>
  </bookViews>
  <sheets>
    <sheet name="PointCount_Summary_Table" sheetId="2" r:id="rId1"/>
  </sheets>
  <definedNames>
    <definedName name="_xlnm._FilterDatabase" localSheetId="0" hidden="1">PointCount_Summary_Table!$B$1:$CI$4</definedName>
    <definedName name="_xlnm.Print_Area" localSheetId="0">PointCount_Summary_Table!$B$2:$DK$43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43" i="2" l="1"/>
  <c r="CG30" i="2" l="1"/>
  <c r="CG6" i="2" l="1"/>
  <c r="CG42" i="2"/>
  <c r="CG41" i="2"/>
  <c r="CG40" i="2"/>
  <c r="CG39" i="2"/>
  <c r="CG38" i="2"/>
  <c r="CG37" i="2"/>
  <c r="CG36" i="2"/>
  <c r="CG35" i="2"/>
  <c r="CG34" i="2"/>
  <c r="CG33" i="2"/>
  <c r="CG32" i="2"/>
  <c r="CG31" i="2"/>
  <c r="CG29" i="2"/>
  <c r="CG28" i="2"/>
  <c r="CG27" i="2"/>
  <c r="CG26" i="2"/>
  <c r="CG25" i="2"/>
  <c r="CG24" i="2"/>
  <c r="CG23" i="2"/>
  <c r="CG22" i="2"/>
  <c r="CG21" i="2"/>
  <c r="CG20" i="2"/>
  <c r="CG19" i="2"/>
  <c r="CG18" i="2"/>
  <c r="CG17" i="2"/>
  <c r="CG16" i="2"/>
  <c r="CG15" i="2"/>
  <c r="CG14" i="2"/>
  <c r="CG13" i="2"/>
  <c r="CG12" i="2"/>
  <c r="CG11" i="2"/>
  <c r="CG10" i="2"/>
  <c r="CG9" i="2"/>
  <c r="CG8" i="2"/>
  <c r="CG7" i="2"/>
  <c r="CF14" i="2"/>
  <c r="CF42" i="2"/>
  <c r="CF41" i="2"/>
  <c r="CF40" i="2"/>
  <c r="CF39" i="2"/>
  <c r="CF38" i="2"/>
  <c r="CF37" i="2"/>
  <c r="CF36" i="2"/>
  <c r="CF35" i="2"/>
  <c r="CF34" i="2"/>
  <c r="CF33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17" i="2"/>
  <c r="CF16" i="2"/>
  <c r="CF15" i="2"/>
  <c r="CF13" i="2"/>
  <c r="CF12" i="2"/>
  <c r="CF11" i="2"/>
  <c r="CF10" i="2"/>
  <c r="CF9" i="2"/>
  <c r="CF8" i="2"/>
  <c r="CF7" i="2"/>
  <c r="CF6" i="2"/>
  <c r="CE28" i="2" l="1"/>
  <c r="CE31" i="2"/>
  <c r="CE29" i="2"/>
  <c r="CE32" i="2"/>
  <c r="CG43" i="2"/>
  <c r="CF43" i="2"/>
  <c r="CE37" i="2"/>
  <c r="CE12" i="2"/>
  <c r="CE10" i="2"/>
  <c r="CE9" i="2"/>
  <c r="CE6" i="2"/>
  <c r="CE17" i="2"/>
  <c r="CE42" i="2"/>
  <c r="CE8" i="2"/>
  <c r="CE11" i="2"/>
  <c r="CE20" i="2"/>
  <c r="CE22" i="2"/>
  <c r="CE34" i="2"/>
  <c r="CE21" i="2"/>
  <c r="CE36" i="2"/>
  <c r="CE33" i="2"/>
  <c r="CE24" i="2"/>
  <c r="CE25" i="2"/>
  <c r="CE30" i="2"/>
  <c r="CE41" i="2"/>
  <c r="CE18" i="2"/>
  <c r="CE15" i="2"/>
  <c r="CE26" i="2"/>
  <c r="CE23" i="2"/>
  <c r="CE16" i="2"/>
  <c r="CE40" i="2"/>
  <c r="CE27" i="2"/>
  <c r="CE39" i="2"/>
  <c r="CE38" i="2"/>
  <c r="CE35" i="2"/>
  <c r="CE13" i="2"/>
  <c r="CE19" i="2"/>
  <c r="CE14" i="2"/>
  <c r="CE7" i="2"/>
  <c r="CD7" i="2" l="1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6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</calcChain>
</file>

<file path=xl/sharedStrings.xml><?xml version="1.0" encoding="utf-8"?>
<sst xmlns="http://schemas.openxmlformats.org/spreadsheetml/2006/main" count="482" uniqueCount="230">
  <si>
    <t>No.</t>
  </si>
  <si>
    <t>Well</t>
  </si>
  <si>
    <t>Structural province</t>
  </si>
  <si>
    <t>Structural Type</t>
  </si>
  <si>
    <t>Legacy Routine Core Analysis
(Mean values)</t>
  </si>
  <si>
    <t>Compaction</t>
  </si>
  <si>
    <t>Detrital Components (%)</t>
  </si>
  <si>
    <t xml:space="preserve"> </t>
  </si>
  <si>
    <t>Authigenic Components (%)</t>
  </si>
  <si>
    <t>Pore-filling cements (%)</t>
  </si>
  <si>
    <t>Porosity %</t>
  </si>
  <si>
    <t>Total Cements (%)</t>
  </si>
  <si>
    <t>Main factors impacting on reservoir quality</t>
  </si>
  <si>
    <t>Quartz</t>
  </si>
  <si>
    <t>Feldspar</t>
  </si>
  <si>
    <t>Rock Fragments</t>
  </si>
  <si>
    <t>Matrix</t>
  </si>
  <si>
    <t>Accessories</t>
  </si>
  <si>
    <t>Pore-Filling</t>
  </si>
  <si>
    <t>Replacive</t>
  </si>
  <si>
    <t>Relative % framework grains</t>
  </si>
  <si>
    <t>Pettijohn Data Points</t>
  </si>
  <si>
    <t>Authigenic</t>
  </si>
  <si>
    <t>No. of
core plugs</t>
  </si>
  <si>
    <t>Helium Porosity (%)</t>
  </si>
  <si>
    <t>Horizontal Permeability (mD)</t>
  </si>
  <si>
    <t>Total visible porosity</t>
  </si>
  <si>
    <t>Rigid
grain-to-grain
contacts</t>
  </si>
  <si>
    <t>Grain cont. graded 1-9 (1 = low compaction)</t>
  </si>
  <si>
    <t>COPL</t>
  </si>
  <si>
    <t>No. of TS Samples</t>
  </si>
  <si>
    <t>Monocrystalline Quartz</t>
  </si>
  <si>
    <t>Polycrystalline Quartz</t>
  </si>
  <si>
    <t>Indeterminate Feldspar</t>
  </si>
  <si>
    <t>K-Feldspar</t>
  </si>
  <si>
    <t>Plagioclase</t>
  </si>
  <si>
    <t>Chert</t>
  </si>
  <si>
    <t>Claystone</t>
  </si>
  <si>
    <t>Siltstone</t>
  </si>
  <si>
    <t>Claystone Intraclast (ductile)</t>
  </si>
  <si>
    <t>Sandstone</t>
  </si>
  <si>
    <t>Sedimentary indeterminate</t>
  </si>
  <si>
    <t>Phyllite</t>
  </si>
  <si>
    <t>Schist</t>
  </si>
  <si>
    <t>Metamorphic indeterminate</t>
  </si>
  <si>
    <t>Plutonic</t>
  </si>
  <si>
    <t>volcanic</t>
  </si>
  <si>
    <t>Igneous indeterminate</t>
  </si>
  <si>
    <t>Carbonate grains</t>
  </si>
  <si>
    <t>Indeterminate</t>
  </si>
  <si>
    <t>Pseudomatrix (squashed grains)</t>
  </si>
  <si>
    <t>Clay Laminae</t>
  </si>
  <si>
    <t>Silt-sized matrix</t>
  </si>
  <si>
    <t>Dispersed Clay Matrix</t>
  </si>
  <si>
    <t>Infiltrated Clays</t>
  </si>
  <si>
    <t>Muscovite</t>
  </si>
  <si>
    <t>Biotite</t>
  </si>
  <si>
    <t>Heavy Minerals</t>
  </si>
  <si>
    <t>Glauconite</t>
  </si>
  <si>
    <t>Carbonaceous Material</t>
  </si>
  <si>
    <t>Fossils/Bioclasts</t>
  </si>
  <si>
    <t>Invaded Drilling Mud</t>
  </si>
  <si>
    <t>Bitumen</t>
  </si>
  <si>
    <t>PF Non-Ferroan Calcite</t>
  </si>
  <si>
    <t>PF_Ferroan Calcite</t>
  </si>
  <si>
    <t>PF_Non-Ferroan Dolomite</t>
  </si>
  <si>
    <t>Ferroan Dolomite</t>
  </si>
  <si>
    <t>Siderite</t>
  </si>
  <si>
    <t>Anhydrite</t>
  </si>
  <si>
    <t>Anhydrite fracture</t>
  </si>
  <si>
    <t>Barite</t>
  </si>
  <si>
    <t>Dawsonite</t>
  </si>
  <si>
    <t>Halite</t>
  </si>
  <si>
    <t>Albite</t>
  </si>
  <si>
    <t>Hematite</t>
  </si>
  <si>
    <t>Ti oxides</t>
  </si>
  <si>
    <t>Pyrite</t>
  </si>
  <si>
    <t>Kaolinite</t>
  </si>
  <si>
    <t>Pore-filling Illite</t>
  </si>
  <si>
    <t>Grain-Rimming Illite</t>
  </si>
  <si>
    <t>Total illite (grain-rimming +pore-filling)</t>
  </si>
  <si>
    <t>Grain-Rimming Chlorite</t>
  </si>
  <si>
    <t>Clay (indeterminate)</t>
  </si>
  <si>
    <t>Non-Ferroan Dolomite</t>
  </si>
  <si>
    <t>Illite</t>
  </si>
  <si>
    <t>Chlorite</t>
  </si>
  <si>
    <t>Intergranular</t>
  </si>
  <si>
    <t>Oversized pore</t>
  </si>
  <si>
    <t>Intragranular</t>
  </si>
  <si>
    <t>Total hard cements</t>
  </si>
  <si>
    <t>Total clay cements</t>
  </si>
  <si>
    <t>Total pore-filling cements</t>
  </si>
  <si>
    <t>Detrimental</t>
  </si>
  <si>
    <t>Beneficial</t>
  </si>
  <si>
    <t>SUM of points counted (%)</t>
  </si>
  <si>
    <t>SUM Quartz (%)</t>
  </si>
  <si>
    <t>SUM Feldspar (%)</t>
  </si>
  <si>
    <t>SUM Rock Fragments (%)</t>
  </si>
  <si>
    <t>SUM matrix (%)</t>
  </si>
  <si>
    <t>SUM pore-filling minerals</t>
  </si>
  <si>
    <t>SUM replacive minerals</t>
  </si>
  <si>
    <t>SUM macro porosity (%)</t>
  </si>
  <si>
    <t>SUM Intergranular porosity (%)</t>
  </si>
  <si>
    <t>SUM framework grains (Q + F + L)</t>
  </si>
  <si>
    <t>IGV (%)</t>
  </si>
  <si>
    <t xml:space="preserve">Lundegard_minus cement porosity or intergranular volume (%) </t>
  </si>
  <si>
    <t>Lithics</t>
  </si>
  <si>
    <t>x (graph)</t>
  </si>
  <si>
    <t>y (graph)</t>
  </si>
  <si>
    <t>All Carbonates</t>
  </si>
  <si>
    <t>All Quartz</t>
  </si>
  <si>
    <t>All Illite</t>
  </si>
  <si>
    <t>All kaolinite</t>
  </si>
  <si>
    <t>Detrital quartz and chert</t>
  </si>
  <si>
    <t>Rock fragments without chert</t>
  </si>
  <si>
    <t>All Mica</t>
  </si>
  <si>
    <t>LNH-01</t>
  </si>
  <si>
    <t>GP</t>
  </si>
  <si>
    <t>Platform</t>
  </si>
  <si>
    <t>P-L</t>
  </si>
  <si>
    <t>Low compaction and cementation</t>
  </si>
  <si>
    <t>ZEW-01</t>
  </si>
  <si>
    <t>CNB</t>
  </si>
  <si>
    <t>Basin</t>
  </si>
  <si>
    <t>Grain-rimming Fe-dolomite</t>
  </si>
  <si>
    <t>Grain-dissolution</t>
  </si>
  <si>
    <t>MID-103-S3.3</t>
  </si>
  <si>
    <t>L</t>
  </si>
  <si>
    <t>Pore-filling cements</t>
  </si>
  <si>
    <t>Grain-dissol'n, primary pore preservation</t>
  </si>
  <si>
    <t>HLE-01</t>
  </si>
  <si>
    <t>Grain dissolution</t>
  </si>
  <si>
    <t>MKN-01</t>
  </si>
  <si>
    <t>FP</t>
  </si>
  <si>
    <t>L-CC</t>
  </si>
  <si>
    <t>MID-103-S2.2</t>
  </si>
  <si>
    <t>SLB-01</t>
  </si>
  <si>
    <t>WEP-01.2</t>
  </si>
  <si>
    <t>Pore-filling cements, grain-rimming illite</t>
  </si>
  <si>
    <t>BLA-01-S1</t>
  </si>
  <si>
    <t>Primary pore preservation</t>
  </si>
  <si>
    <t>SLD-03</t>
  </si>
  <si>
    <t>NHP</t>
  </si>
  <si>
    <t>WGF-01</t>
  </si>
  <si>
    <t>TIJH</t>
  </si>
  <si>
    <t>High</t>
  </si>
  <si>
    <t>Compaction (from COPL), Kaolinite</t>
  </si>
  <si>
    <t>WYH-01</t>
  </si>
  <si>
    <t>Compaction (from COPL)</t>
  </si>
  <si>
    <t>IJD-01</t>
  </si>
  <si>
    <t>CC</t>
  </si>
  <si>
    <t>Compaction &amp; pore-filling cements</t>
  </si>
  <si>
    <t>WEP-01.1</t>
  </si>
  <si>
    <t>Fe-dolomite</t>
  </si>
  <si>
    <t>MID-103-S1.1</t>
  </si>
  <si>
    <t>Quartz overgrowths, Fe-dolomite</t>
  </si>
  <si>
    <t>HEW-01-S1</t>
  </si>
  <si>
    <t>MID-302.2</t>
  </si>
  <si>
    <t>Grain-rimming illite</t>
  </si>
  <si>
    <t>KAM-01-S1</t>
  </si>
  <si>
    <t>EVD-01</t>
  </si>
  <si>
    <t>WNB</t>
  </si>
  <si>
    <t>CC, (S, Sty)</t>
  </si>
  <si>
    <t>OZN-01</t>
  </si>
  <si>
    <t>Compaction, quartz, Fe-dolomite cmt.</t>
  </si>
  <si>
    <t>EPE-01</t>
  </si>
  <si>
    <t>L-Sty</t>
  </si>
  <si>
    <r>
      <t xml:space="preserve">Compaction, </t>
    </r>
    <r>
      <rPr>
        <b/>
        <sz val="11"/>
        <color theme="1"/>
        <rFont val="Aptos Narrow"/>
        <family val="2"/>
        <scheme val="minor"/>
      </rPr>
      <t>grain-rimming illite</t>
    </r>
  </si>
  <si>
    <t>DRO-01</t>
  </si>
  <si>
    <t>L-(CC)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</si>
  <si>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>, pore-filling cements</t>
    </r>
  </si>
  <si>
    <t>(Grain dissolution)</t>
  </si>
  <si>
    <t>DSP-01</t>
  </si>
  <si>
    <t>L, CC, S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</si>
  <si>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>, quartz, pore-filling illite</t>
    </r>
  </si>
  <si>
    <t>HST-02-S1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</si>
  <si>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>, pore-filling Fe-dolomite</t>
    </r>
  </si>
  <si>
    <t>LSM-01</t>
  </si>
  <si>
    <t>pore-filling &amp; grain-rimming Illite</t>
  </si>
  <si>
    <t>WAS-23-S2</t>
  </si>
  <si>
    <t>L, CC, S, (P)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</si>
  <si>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>, quartz &amp; kaolinite cmt.</t>
    </r>
  </si>
  <si>
    <t>Q14-02</t>
  </si>
  <si>
    <r>
      <rPr>
        <b/>
        <sz val="11"/>
        <color theme="1"/>
        <rFont val="Aptos Narrow"/>
        <family val="2"/>
        <scheme val="minor"/>
      </rPr>
      <t>Compaction (COPL)</t>
    </r>
    <r>
      <rPr>
        <sz val="11"/>
        <color theme="1"/>
        <rFont val="Aptos Narrow"/>
        <family val="2"/>
        <scheme val="minor"/>
      </rPr>
      <t>, illite</t>
    </r>
  </si>
  <si>
    <t>JUT-01</t>
  </si>
  <si>
    <t>CC, S, (Sty)</t>
  </si>
  <si>
    <t>MID-302.1</t>
  </si>
  <si>
    <t>JPE-01</t>
  </si>
  <si>
    <t>L-CC, (S)</t>
  </si>
  <si>
    <r>
      <t xml:space="preserve">Compaction, </t>
    </r>
    <r>
      <rPr>
        <b/>
        <sz val="11"/>
        <color theme="1"/>
        <rFont val="Aptos Narrow"/>
        <family val="2"/>
        <scheme val="minor"/>
      </rPr>
      <t>pore-filling &amp; grain-rimm. illite</t>
    </r>
  </si>
  <si>
    <t>ZWK-01</t>
  </si>
  <si>
    <t>(Compaction), anhydrite</t>
  </si>
  <si>
    <t>ERM-01-S1</t>
  </si>
  <si>
    <t>L-S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</si>
  <si>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quartz</t>
    </r>
    <r>
      <rPr>
        <sz val="11"/>
        <color theme="1"/>
        <rFont val="Aptos Narrow"/>
        <family val="2"/>
        <scheme val="minor"/>
      </rPr>
      <t>, pore-filling illite</t>
    </r>
  </si>
  <si>
    <t>WSP-01</t>
  </si>
  <si>
    <t>n.m.</t>
  </si>
  <si>
    <t>fault</t>
  </si>
  <si>
    <t>­</t>
  </si>
  <si>
    <r>
      <rPr>
        <b/>
        <sz val="11"/>
        <color theme="1"/>
        <rFont val="Aptos Narrow"/>
        <family val="2"/>
        <scheme val="minor"/>
      </rPr>
      <t>Cataclasis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grain-rimming illite</t>
    </r>
    <r>
      <rPr>
        <sz val="11"/>
        <color theme="1"/>
        <rFont val="Aptos Narrow"/>
        <family val="2"/>
        <scheme val="minor"/>
      </rPr>
      <t>, quartz cement</t>
    </r>
  </si>
  <si>
    <t>WRV-01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</si>
  <si>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>, grain-rimming illite</t>
    </r>
  </si>
  <si>
    <t>EMO-01</t>
  </si>
  <si>
    <t>P-L/L-CC</t>
  </si>
  <si>
    <t>(Compaction), Fe-dolomite cement</t>
  </si>
  <si>
    <r>
      <rPr>
        <sz val="11"/>
        <color theme="1"/>
        <rFont val="Aptos Narrow"/>
        <family val="2"/>
        <scheme val="minor"/>
      </rPr>
      <t>Primary pore preservation</t>
    </r>
    <r>
      <rPr>
        <b/>
        <sz val="11"/>
        <color theme="1"/>
        <rFont val="Aptos Narrow"/>
        <family val="2"/>
        <scheme val="minor"/>
      </rPr>
      <t>, grain dissol'n</t>
    </r>
  </si>
  <si>
    <t>BNV-01-S1</t>
  </si>
  <si>
    <r>
      <t>Compaction,</t>
    </r>
    <r>
      <rPr>
        <b/>
        <sz val="11"/>
        <color theme="1"/>
        <rFont val="Aptos Narrow"/>
        <family val="2"/>
        <scheme val="minor"/>
      </rPr>
      <t xml:space="preserve"> anhydrite</t>
    </r>
    <r>
      <rPr>
        <sz val="11"/>
        <color theme="1"/>
        <rFont val="Aptos Narrow"/>
        <family val="2"/>
        <scheme val="minor"/>
      </rPr>
      <t>, Fe-dolomite cement</t>
    </r>
  </si>
  <si>
    <t>HES-01</t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</si>
  <si>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 xml:space="preserve"> (ductile claystone rock fragments)</t>
    </r>
  </si>
  <si>
    <t>DSP-02</t>
  </si>
  <si>
    <t>n.m</t>
  </si>
  <si>
    <t>Conditional formatting legend:</t>
  </si>
  <si>
    <t xml:space="preserve">Compaction (based on grain contacts): </t>
  </si>
  <si>
    <t>Porosity, Horizontal. Permeability</t>
  </si>
  <si>
    <t>green = weak, red = strong</t>
  </si>
  <si>
    <t>green is high, red is low</t>
  </si>
  <si>
    <t>a/a</t>
  </si>
  <si>
    <r>
      <rPr>
        <b/>
        <sz val="11"/>
        <color theme="1"/>
        <rFont val="Aptos Narrow"/>
        <family val="2"/>
        <scheme val="minor"/>
      </rPr>
      <t>bold</t>
    </r>
    <r>
      <rPr>
        <sz val="11"/>
        <color theme="1"/>
        <rFont val="Aptos Narrow"/>
        <family val="2"/>
        <scheme val="minor"/>
      </rPr>
      <t xml:space="preserve"> = relatively strong impact</t>
    </r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</si>
  <si>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>, illite, Fe-dolomite, quartz cmt.</t>
    </r>
  </si>
  <si>
    <r>
      <rPr>
        <b/>
        <sz val="11"/>
        <color theme="1"/>
        <rFont val="Aptos Narrow"/>
        <family val="2"/>
        <scheme val="minor"/>
      </rPr>
      <t>Compaction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pore-filling illite</t>
    </r>
    <r>
      <rPr>
        <sz val="11"/>
        <color theme="1"/>
        <rFont val="Aptos Narrow"/>
        <family val="2"/>
        <scheme val="minor"/>
      </rPr>
      <t>/kaolinite, quartz</t>
    </r>
  </si>
  <si>
    <t>() = relatively minor impact</t>
  </si>
  <si>
    <t xml:space="preserve">Point-counted porosity  </t>
  </si>
  <si>
    <r>
      <rPr>
        <b/>
        <sz val="11"/>
        <color theme="1"/>
        <rFont val="Aptos Narrow"/>
        <family val="2"/>
        <scheme val="minor"/>
      </rPr>
      <t>Fe-dolomite</t>
    </r>
    <r>
      <rPr>
        <sz val="11"/>
        <color theme="1"/>
        <rFont val="Aptos Narrow"/>
        <family val="2"/>
        <scheme val="minor"/>
      </rPr>
      <t>, quartz cement, grain-rimming illite</t>
    </r>
  </si>
  <si>
    <t>Structural Element Type</t>
  </si>
  <si>
    <t>Structural Element No.</t>
  </si>
  <si>
    <t>Basin Flank</t>
  </si>
  <si>
    <t>Centre</t>
  </si>
  <si>
    <t>MID-302.1*</t>
  </si>
  <si>
    <t>Table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</si>
</sst>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&gt;0]0.0;&quot;-&quot;"/>
    <numFmt numFmtId="166" formatCode="[&gt;0]0;&quot;-&quot;"/>
  </numFmts>
  <fonts count="19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b/>
      <sz val="10"/>
      <color indexed="10"/>
      <name val="Aptos Narrow"/>
      <family val="2"/>
      <scheme val="minor"/>
    </font>
    <font>
      <sz val="10"/>
      <color rgb="FF00B050"/>
      <name val="Aptos Narrow"/>
      <family val="2"/>
      <scheme val="minor"/>
    </font>
    <font>
      <b/>
      <sz val="10"/>
      <color indexed="14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b/>
      <sz val="10"/>
      <color theme="9" tint="-0.249977111117893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22"/>
      <color theme="1"/>
      <name val="Aptos Narrow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 textRotation="90" wrapText="1"/>
    </xf>
    <xf numFmtId="0" fontId="8" fillId="0" borderId="13" xfId="0" applyFont="1" applyBorder="1" applyAlignment="1">
      <alignment horizontal="center" textRotation="90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0" fontId="11" fillId="3" borderId="13" xfId="0" applyFont="1" applyFill="1" applyBorder="1" applyAlignment="1">
      <alignment textRotation="90"/>
    </xf>
    <xf numFmtId="0" fontId="10" fillId="3" borderId="13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textRotation="90" wrapText="1"/>
    </xf>
    <xf numFmtId="0" fontId="10" fillId="3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3" fillId="0" borderId="0" xfId="0" applyFont="1"/>
    <xf numFmtId="0" fontId="10" fillId="3" borderId="8" xfId="0" applyFont="1" applyFill="1" applyBorder="1" applyAlignment="1">
      <alignment horizontal="center" textRotation="90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textRotation="90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65" fontId="12" fillId="0" borderId="1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textRotation="90" wrapText="1"/>
    </xf>
    <xf numFmtId="0" fontId="8" fillId="0" borderId="0" xfId="0" applyFont="1" applyAlignment="1">
      <alignment horizontal="center" textRotation="90" wrapText="1"/>
    </xf>
    <xf numFmtId="0" fontId="10" fillId="3" borderId="8" xfId="0" applyFont="1" applyFill="1" applyBorder="1" applyAlignment="1">
      <alignment horizontal="center" vertical="center" textRotation="90" wrapText="1"/>
    </xf>
    <xf numFmtId="164" fontId="12" fillId="0" borderId="4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textRotation="90" wrapText="1"/>
    </xf>
    <xf numFmtId="0" fontId="10" fillId="3" borderId="14" xfId="0" applyFont="1" applyFill="1" applyBorder="1" applyAlignment="1">
      <alignment horizontal="center" textRotation="90" wrapText="1"/>
    </xf>
    <xf numFmtId="0" fontId="10" fillId="2" borderId="14" xfId="0" applyFont="1" applyFill="1" applyBorder="1" applyAlignment="1">
      <alignment horizontal="center" textRotation="90" wrapText="1"/>
    </xf>
    <xf numFmtId="0" fontId="10" fillId="3" borderId="12" xfId="0" applyFont="1" applyFill="1" applyBorder="1" applyAlignment="1">
      <alignment horizontal="center" textRotation="90" wrapText="1"/>
    </xf>
    <xf numFmtId="0" fontId="10" fillId="3" borderId="26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textRotation="90"/>
    </xf>
    <xf numFmtId="0" fontId="10" fillId="3" borderId="27" xfId="0" applyFont="1" applyFill="1" applyBorder="1" applyAlignment="1">
      <alignment horizontal="centerContinuous" vertical="center"/>
    </xf>
    <xf numFmtId="0" fontId="10" fillId="2" borderId="27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2" fontId="0" fillId="0" borderId="12" xfId="0" applyNumberFormat="1" applyBorder="1" applyAlignment="1">
      <alignment horizontal="left" vertical="center"/>
    </xf>
    <xf numFmtId="0" fontId="10" fillId="3" borderId="7" xfId="0" applyFont="1" applyFill="1" applyBorder="1" applyAlignment="1">
      <alignment horizontal="center" textRotation="90" wrapText="1"/>
    </xf>
    <xf numFmtId="164" fontId="12" fillId="0" borderId="3" xfId="0" applyNumberFormat="1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32" xfId="0" applyFont="1" applyFill="1" applyBorder="1"/>
    <xf numFmtId="0" fontId="18" fillId="3" borderId="12" xfId="0" applyFont="1" applyFill="1" applyBorder="1" applyAlignment="1">
      <alignment horizontal="left" vertical="center" wrapText="1" indent="1"/>
    </xf>
    <xf numFmtId="0" fontId="18" fillId="3" borderId="33" xfId="0" applyFont="1" applyFill="1" applyBorder="1" applyAlignment="1">
      <alignment horizontal="left" vertical="center" wrapText="1" indent="1"/>
    </xf>
    <xf numFmtId="2" fontId="0" fillId="0" borderId="8" xfId="0" applyNumberFormat="1" applyBorder="1" applyAlignment="1">
      <alignment horizontal="left" vertical="center"/>
    </xf>
    <xf numFmtId="0" fontId="12" fillId="0" borderId="34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left" vertical="center"/>
    </xf>
    <xf numFmtId="2" fontId="17" fillId="0" borderId="12" xfId="0" applyNumberFormat="1" applyFont="1" applyBorder="1" applyAlignment="1">
      <alignment horizontal="left" vertical="center"/>
    </xf>
    <xf numFmtId="0" fontId="12" fillId="0" borderId="36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2" fontId="17" fillId="0" borderId="14" xfId="0" applyNumberFormat="1" applyFont="1" applyBorder="1" applyAlignment="1">
      <alignment horizontal="left" vertical="center"/>
    </xf>
    <xf numFmtId="165" fontId="15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3" borderId="0" xfId="0" applyFont="1" applyFill="1" applyAlignment="1">
      <alignment horizontal="center" textRotation="90" wrapText="1"/>
    </xf>
    <xf numFmtId="2" fontId="0" fillId="0" borderId="37" xfId="0" applyNumberFormat="1" applyBorder="1" applyAlignment="1">
      <alignment horizontal="left" vertical="center"/>
    </xf>
    <xf numFmtId="2" fontId="0" fillId="0" borderId="33" xfId="0" applyNumberFormat="1" applyBorder="1" applyAlignment="1">
      <alignment horizontal="left" vertical="center"/>
    </xf>
    <xf numFmtId="2" fontId="17" fillId="0" borderId="32" xfId="0" applyNumberFormat="1" applyFont="1" applyBorder="1" applyAlignment="1">
      <alignment horizontal="left" vertical="center"/>
    </xf>
    <xf numFmtId="2" fontId="0" fillId="0" borderId="32" xfId="0" applyNumberFormat="1" applyBorder="1" applyAlignment="1">
      <alignment horizontal="left" vertical="center"/>
    </xf>
    <xf numFmtId="2" fontId="17" fillId="0" borderId="33" xfId="0" applyNumberFormat="1" applyFont="1" applyBorder="1" applyAlignment="1">
      <alignment horizontal="left" vertical="center"/>
    </xf>
    <xf numFmtId="0" fontId="11" fillId="3" borderId="25" xfId="0" applyFont="1" applyFill="1" applyBorder="1"/>
    <xf numFmtId="0" fontId="11" fillId="3" borderId="7" xfId="0" applyFont="1" applyFill="1" applyBorder="1"/>
    <xf numFmtId="165" fontId="12" fillId="0" borderId="8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right" vertical="center" indent="3"/>
    </xf>
    <xf numFmtId="164" fontId="12" fillId="0" borderId="12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right" vertical="center" indent="3"/>
    </xf>
    <xf numFmtId="165" fontId="9" fillId="0" borderId="14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right" vertical="center" indent="3"/>
    </xf>
    <xf numFmtId="165" fontId="9" fillId="0" borderId="7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right" vertical="center" indent="3"/>
    </xf>
    <xf numFmtId="165" fontId="9" fillId="0" borderId="4" xfId="0" applyNumberFormat="1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/>
    </xf>
    <xf numFmtId="166" fontId="12" fillId="0" borderId="14" xfId="0" applyNumberFormat="1" applyFont="1" applyBorder="1" applyAlignment="1">
      <alignment horizontal="right" vertical="center" indent="3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17" fillId="4" borderId="0" xfId="0" applyFont="1" applyFill="1"/>
    <xf numFmtId="0" fontId="1" fillId="4" borderId="0" xfId="0" applyFont="1" applyFill="1" applyAlignment="1">
      <alignment horizontal="center" textRotation="90" wrapText="1"/>
    </xf>
    <xf numFmtId="0" fontId="14" fillId="4" borderId="0" xfId="0" applyFont="1" applyFill="1" applyAlignment="1">
      <alignment horizontal="center" textRotation="90" wrapText="1"/>
    </xf>
    <xf numFmtId="0" fontId="0" fillId="4" borderId="0" xfId="0" applyFill="1" applyAlignment="1">
      <alignment textRotation="90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left" vertical="center" wrapText="1"/>
    </xf>
    <xf numFmtId="165" fontId="12" fillId="0" borderId="18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horizontal="right" vertical="center" indent="3"/>
    </xf>
    <xf numFmtId="165" fontId="9" fillId="0" borderId="3" xfId="0" applyNumberFormat="1" applyFont="1" applyBorder="1" applyAlignment="1">
      <alignment horizontal="center" vertical="center"/>
    </xf>
    <xf numFmtId="165" fontId="12" fillId="0" borderId="3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6" fontId="12" fillId="0" borderId="19" xfId="0" applyNumberFormat="1" applyFont="1" applyBorder="1" applyAlignment="1">
      <alignment horizontal="center" vertical="center"/>
    </xf>
    <xf numFmtId="164" fontId="0" fillId="0" borderId="18" xfId="0" applyNumberFormat="1" applyBorder="1"/>
    <xf numFmtId="164" fontId="0" fillId="0" borderId="35" xfId="0" applyNumberFormat="1" applyBorder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textRotation="90" wrapText="1"/>
    </xf>
    <xf numFmtId="165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0" fillId="4" borderId="0" xfId="0" applyFill="1" applyAlignment="1">
      <alignment horizontal="left" inden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textRotation="90" wrapText="1"/>
    </xf>
    <xf numFmtId="0" fontId="0" fillId="4" borderId="47" xfId="0" applyFill="1" applyBorder="1"/>
    <xf numFmtId="0" fontId="0" fillId="4" borderId="38" xfId="0" applyFill="1" applyBorder="1" applyAlignment="1">
      <alignment horizontal="left" indent="2"/>
    </xf>
    <xf numFmtId="0" fontId="0" fillId="4" borderId="40" xfId="0" applyFill="1" applyBorder="1" applyAlignment="1">
      <alignment horizontal="left" indent="1"/>
    </xf>
    <xf numFmtId="0" fontId="0" fillId="4" borderId="48" xfId="0" applyFill="1" applyBorder="1" applyAlignment="1">
      <alignment horizontal="center"/>
    </xf>
    <xf numFmtId="165" fontId="12" fillId="4" borderId="39" xfId="0" applyNumberFormat="1" applyFont="1" applyFill="1" applyBorder="1" applyAlignment="1">
      <alignment horizontal="center" vertical="center"/>
    </xf>
    <xf numFmtId="165" fontId="12" fillId="4" borderId="40" xfId="0" applyNumberFormat="1" applyFont="1" applyFill="1" applyBorder="1" applyAlignment="1">
      <alignment horizontal="center" vertical="center"/>
    </xf>
    <xf numFmtId="0" fontId="0" fillId="4" borderId="49" xfId="0" applyFill="1" applyBorder="1"/>
    <xf numFmtId="0" fontId="0" fillId="4" borderId="41" xfId="0" applyFill="1" applyBorder="1" applyAlignment="1">
      <alignment horizontal="left" indent="2"/>
    </xf>
    <xf numFmtId="0" fontId="0" fillId="4" borderId="43" xfId="0" applyFill="1" applyBorder="1" applyAlignment="1">
      <alignment horizontal="left" indent="1"/>
    </xf>
    <xf numFmtId="0" fontId="0" fillId="4" borderId="50" xfId="0" applyFill="1" applyBorder="1" applyAlignment="1">
      <alignment horizontal="center"/>
    </xf>
    <xf numFmtId="165" fontId="12" fillId="4" borderId="42" xfId="0" applyNumberFormat="1" applyFont="1" applyFill="1" applyBorder="1" applyAlignment="1">
      <alignment horizontal="center" vertical="center"/>
    </xf>
    <xf numFmtId="165" fontId="12" fillId="4" borderId="43" xfId="0" applyNumberFormat="1" applyFont="1" applyFill="1" applyBorder="1" applyAlignment="1">
      <alignment horizontal="center" vertical="center"/>
    </xf>
    <xf numFmtId="0" fontId="0" fillId="4" borderId="51" xfId="0" applyFill="1" applyBorder="1"/>
    <xf numFmtId="0" fontId="0" fillId="4" borderId="44" xfId="0" applyFill="1" applyBorder="1" applyAlignment="1">
      <alignment horizontal="left" indent="2"/>
    </xf>
    <xf numFmtId="0" fontId="0" fillId="4" borderId="46" xfId="0" applyFill="1" applyBorder="1" applyAlignment="1">
      <alignment horizontal="left" indent="1"/>
    </xf>
    <xf numFmtId="0" fontId="0" fillId="4" borderId="52" xfId="0" applyFill="1" applyBorder="1" applyAlignment="1">
      <alignment horizontal="center"/>
    </xf>
    <xf numFmtId="165" fontId="12" fillId="4" borderId="45" xfId="0" applyNumberFormat="1" applyFont="1" applyFill="1" applyBorder="1" applyAlignment="1">
      <alignment horizontal="center" vertical="center"/>
    </xf>
    <xf numFmtId="165" fontId="12" fillId="4" borderId="46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textRotation="90" wrapText="1"/>
    </xf>
    <xf numFmtId="0" fontId="10" fillId="3" borderId="12" xfId="0" applyFont="1" applyFill="1" applyBorder="1" applyAlignment="1">
      <alignment horizontal="center" vertical="center" textRotation="90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textRotation="90" wrapText="1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66FF"/>
      <color rgb="FFE97132"/>
      <color rgb="FFCCECFF"/>
      <color rgb="FF156082"/>
      <color rgb="FFFF9900"/>
      <color rgb="FFB6F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8850-3A68-464B-BB9A-540C7FD86002}">
  <sheetPr>
    <pageSetUpPr fitToPage="1"/>
  </sheetPr>
  <dimension ref="A1:FE73"/>
  <sheetViews>
    <sheetView tabSelected="1" topLeftCell="EH4" zoomScale="80" zoomScaleNormal="80" workbookViewId="0">
      <selection activeCell="BJ8" sqref="BJ8"/>
    </sheetView>
  </sheetViews>
  <sheetFormatPr defaultRowHeight="15" x14ac:dyDescent="0.25"/>
  <cols>
    <col min="2" max="2" width="12.5703125" customWidth="1"/>
    <col min="3" max="3" width="12.42578125" customWidth="1"/>
    <col min="4" max="5" width="11" customWidth="1"/>
    <col min="6" max="8" width="10.28515625" customWidth="1"/>
    <col min="9" max="9" width="9.140625" customWidth="1"/>
    <col min="10" max="12" width="8.5703125" customWidth="1"/>
    <col min="13" max="13" width="8" customWidth="1"/>
    <col min="14" max="44" width="9.140625" hidden="1" customWidth="1"/>
    <col min="45" max="48" width="9.7109375" hidden="1" customWidth="1"/>
    <col min="49" max="49" width="8.5703125" customWidth="1"/>
    <col min="50" max="50" width="10.140625" hidden="1" customWidth="1"/>
    <col min="51" max="51" width="8.5703125" customWidth="1"/>
    <col min="52" max="55" width="10.140625" hidden="1" customWidth="1"/>
    <col min="56" max="56" width="8.5703125" customWidth="1"/>
    <col min="57" max="61" width="10.140625" hidden="1" customWidth="1"/>
    <col min="62" max="65" width="8.5703125" customWidth="1"/>
    <col min="66" max="67" width="9.7109375" hidden="1" customWidth="1"/>
    <col min="68" max="68" width="10.7109375" hidden="1" customWidth="1"/>
    <col min="69" max="70" width="9.7109375" hidden="1" customWidth="1"/>
    <col min="71" max="71" width="9.5703125" hidden="1" customWidth="1"/>
    <col min="72" max="77" width="9.7109375" hidden="1" customWidth="1"/>
    <col min="78" max="78" width="10.7109375" hidden="1" customWidth="1"/>
    <col min="79" max="85" width="8.5703125" customWidth="1"/>
    <col min="86" max="86" width="43.42578125" bestFit="1" customWidth="1"/>
    <col min="87" max="87" width="38.28515625" bestFit="1" customWidth="1"/>
    <col min="88" max="88" width="10.7109375" bestFit="1" customWidth="1"/>
    <col min="89" max="113" width="9.140625" hidden="1" customWidth="1"/>
    <col min="114" max="114" width="0" hidden="1" customWidth="1"/>
    <col min="119" max="119" width="12.28515625" bestFit="1" customWidth="1"/>
    <col min="120" max="120" width="11.5703125" customWidth="1"/>
    <col min="121" max="122" width="12.7109375" customWidth="1"/>
    <col min="123" max="124" width="10.42578125" customWidth="1"/>
    <col min="149" max="149" width="11.85546875" customWidth="1"/>
    <col min="150" max="150" width="14.42578125" customWidth="1"/>
    <col min="152" max="152" width="12.85546875" customWidth="1"/>
    <col min="156" max="156" width="12.42578125" bestFit="1" customWidth="1"/>
    <col min="157" max="157" width="11" customWidth="1"/>
    <col min="158" max="158" width="13.5703125" customWidth="1"/>
    <col min="159" max="159" width="9.140625" customWidth="1"/>
    <col min="160" max="161" width="10.28515625" customWidth="1"/>
  </cols>
  <sheetData>
    <row r="1" spans="1:161" ht="15.75" thickBot="1" x14ac:dyDescent="0.3">
      <c r="DN1" s="110"/>
      <c r="DO1" s="110"/>
      <c r="DP1" s="110"/>
      <c r="DQ1" s="110"/>
      <c r="DR1" s="110"/>
      <c r="DS1" s="110"/>
      <c r="DT1" s="110"/>
      <c r="DU1" s="110"/>
    </row>
    <row r="2" spans="1:161" ht="15" customHeight="1" x14ac:dyDescent="0.25">
      <c r="B2" s="165" t="s">
        <v>0</v>
      </c>
      <c r="C2" s="173" t="s">
        <v>1</v>
      </c>
      <c r="D2" s="173" t="s">
        <v>2</v>
      </c>
      <c r="E2" s="174" t="s">
        <v>3</v>
      </c>
      <c r="F2" s="174" t="s">
        <v>4</v>
      </c>
      <c r="G2" s="184"/>
      <c r="H2" s="185"/>
      <c r="I2" s="92"/>
      <c r="J2" s="176" t="s">
        <v>5</v>
      </c>
      <c r="K2" s="177"/>
      <c r="L2" s="178"/>
      <c r="M2" s="182"/>
      <c r="N2" s="48" t="s">
        <v>6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50"/>
      <c r="AS2" s="50" t="s">
        <v>7</v>
      </c>
      <c r="AT2" s="49" t="s">
        <v>8</v>
      </c>
      <c r="AU2" s="49"/>
      <c r="AV2" s="49"/>
      <c r="AW2" s="176" t="s">
        <v>9</v>
      </c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8"/>
      <c r="BN2" s="51"/>
      <c r="BO2" s="49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176" t="s">
        <v>10</v>
      </c>
      <c r="CB2" s="177"/>
      <c r="CC2" s="177"/>
      <c r="CD2" s="178"/>
      <c r="CE2" s="174" t="s">
        <v>11</v>
      </c>
      <c r="CF2" s="177"/>
      <c r="CG2" s="178"/>
      <c r="CH2" s="189" t="s">
        <v>12</v>
      </c>
      <c r="CI2" s="190"/>
      <c r="CJ2" s="2"/>
      <c r="CK2" s="3"/>
      <c r="CL2" s="3"/>
      <c r="CM2" s="3"/>
      <c r="CN2" s="3"/>
      <c r="CO2" s="3"/>
      <c r="CP2" s="3"/>
      <c r="CQ2" s="3"/>
      <c r="CR2" s="3"/>
      <c r="CS2" s="3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4"/>
      <c r="DG2" s="4"/>
      <c r="DH2" s="4"/>
      <c r="DN2" s="110"/>
      <c r="DO2" s="160" t="s">
        <v>1</v>
      </c>
      <c r="DP2" s="160" t="s">
        <v>2</v>
      </c>
      <c r="DQ2" s="160" t="s">
        <v>224</v>
      </c>
      <c r="DR2" s="160" t="s">
        <v>225</v>
      </c>
      <c r="DS2" s="158" t="s">
        <v>24</v>
      </c>
      <c r="DT2" s="158" t="s">
        <v>25</v>
      </c>
      <c r="DU2" s="110"/>
      <c r="ER2" s="163"/>
      <c r="ES2" s="163"/>
      <c r="ET2" s="163"/>
      <c r="EU2" s="163"/>
      <c r="EV2" s="163"/>
      <c r="EZ2" s="163"/>
      <c r="FA2" s="163"/>
      <c r="FB2" s="163"/>
      <c r="FC2" s="163"/>
      <c r="FD2" s="162"/>
      <c r="FE2" s="162"/>
    </row>
    <row r="3" spans="1:161" ht="18.95" customHeight="1" x14ac:dyDescent="0.25">
      <c r="B3" s="166"/>
      <c r="C3" s="160"/>
      <c r="D3" s="160"/>
      <c r="E3" s="175"/>
      <c r="F3" s="186"/>
      <c r="G3" s="187"/>
      <c r="H3" s="188"/>
      <c r="I3" s="93"/>
      <c r="J3" s="179"/>
      <c r="K3" s="180"/>
      <c r="L3" s="181"/>
      <c r="M3" s="183"/>
      <c r="N3" s="27" t="s">
        <v>13</v>
      </c>
      <c r="O3" s="23"/>
      <c r="P3" s="21" t="s">
        <v>14</v>
      </c>
      <c r="Q3" s="21"/>
      <c r="R3" s="21"/>
      <c r="S3" s="23" t="s">
        <v>15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 t="s">
        <v>16</v>
      </c>
      <c r="AJ3" s="23"/>
      <c r="AK3" s="23"/>
      <c r="AL3" s="23" t="s">
        <v>17</v>
      </c>
      <c r="AM3" s="23"/>
      <c r="AN3" s="23"/>
      <c r="AO3" s="23"/>
      <c r="AP3" s="23"/>
      <c r="AQ3" s="23"/>
      <c r="AR3" s="20"/>
      <c r="AS3" s="20"/>
      <c r="AT3" s="23" t="s">
        <v>18</v>
      </c>
      <c r="AU3" s="23"/>
      <c r="AV3" s="23"/>
      <c r="AW3" s="179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1"/>
      <c r="BN3" s="21"/>
      <c r="BO3" s="23"/>
      <c r="BP3" s="24" t="s">
        <v>19</v>
      </c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179"/>
      <c r="CB3" s="180"/>
      <c r="CC3" s="180"/>
      <c r="CD3" s="181"/>
      <c r="CE3" s="179"/>
      <c r="CF3" s="180"/>
      <c r="CG3" s="181"/>
      <c r="CH3" s="191"/>
      <c r="CI3" s="192"/>
      <c r="CJ3" s="2"/>
      <c r="CK3" s="5"/>
      <c r="CL3" s="6"/>
      <c r="CM3" s="6"/>
      <c r="CN3" s="6"/>
      <c r="CO3" s="6"/>
      <c r="CP3" s="6"/>
      <c r="CQ3" s="6"/>
      <c r="CR3" s="6"/>
      <c r="CS3" s="6"/>
      <c r="CT3" s="7"/>
      <c r="CU3" s="8"/>
      <c r="CV3" s="8"/>
      <c r="CW3" s="167" t="s">
        <v>20</v>
      </c>
      <c r="CX3" s="168"/>
      <c r="CY3" s="169"/>
      <c r="CZ3" s="167" t="s">
        <v>21</v>
      </c>
      <c r="DA3" s="169"/>
      <c r="DB3" s="170" t="s">
        <v>22</v>
      </c>
      <c r="DC3" s="171"/>
      <c r="DD3" s="171"/>
      <c r="DE3" s="172"/>
      <c r="DF3" s="4"/>
      <c r="DG3" s="4"/>
      <c r="DH3" s="4"/>
      <c r="DN3" s="110"/>
      <c r="DO3" s="161"/>
      <c r="DP3" s="161"/>
      <c r="DQ3" s="161"/>
      <c r="DR3" s="161"/>
      <c r="DS3" s="159"/>
      <c r="DT3" s="159"/>
      <c r="DU3" s="110"/>
      <c r="ER3" s="163"/>
      <c r="ES3" s="163"/>
      <c r="ET3" s="163"/>
      <c r="EU3" s="163"/>
      <c r="EV3" s="163"/>
      <c r="EZ3" s="163"/>
      <c r="FA3" s="163"/>
      <c r="FB3" s="163"/>
      <c r="FC3" s="163"/>
      <c r="FD3" s="162"/>
      <c r="FE3" s="162"/>
    </row>
    <row r="4" spans="1:161" ht="124.5" x14ac:dyDescent="0.25">
      <c r="B4" s="166"/>
      <c r="C4" s="160"/>
      <c r="D4" s="160"/>
      <c r="E4" s="175"/>
      <c r="F4" s="31" t="s">
        <v>23</v>
      </c>
      <c r="G4" s="39" t="s">
        <v>24</v>
      </c>
      <c r="H4" s="39" t="s">
        <v>25</v>
      </c>
      <c r="I4" s="26" t="s">
        <v>26</v>
      </c>
      <c r="J4" s="26" t="s">
        <v>27</v>
      </c>
      <c r="K4" s="26" t="s">
        <v>28</v>
      </c>
      <c r="L4" s="26" t="s">
        <v>29</v>
      </c>
      <c r="M4" s="26" t="s">
        <v>30</v>
      </c>
      <c r="N4" s="28" t="s">
        <v>31</v>
      </c>
      <c r="O4" s="22" t="s">
        <v>32</v>
      </c>
      <c r="P4" s="22" t="s">
        <v>33</v>
      </c>
      <c r="Q4" s="22" t="s">
        <v>34</v>
      </c>
      <c r="R4" s="22" t="s">
        <v>35</v>
      </c>
      <c r="S4" s="22" t="s">
        <v>36</v>
      </c>
      <c r="T4" s="22" t="s">
        <v>37</v>
      </c>
      <c r="U4" s="22" t="s">
        <v>38</v>
      </c>
      <c r="V4" s="22" t="s">
        <v>39</v>
      </c>
      <c r="W4" s="22" t="s">
        <v>40</v>
      </c>
      <c r="X4" s="22" t="s">
        <v>41</v>
      </c>
      <c r="Y4" s="22" t="s">
        <v>42</v>
      </c>
      <c r="Z4" s="22" t="s">
        <v>43</v>
      </c>
      <c r="AA4" s="22" t="s">
        <v>44</v>
      </c>
      <c r="AB4" s="22" t="s">
        <v>45</v>
      </c>
      <c r="AC4" s="22" t="s">
        <v>46</v>
      </c>
      <c r="AD4" s="22" t="s">
        <v>47</v>
      </c>
      <c r="AE4" s="22" t="s">
        <v>48</v>
      </c>
      <c r="AF4" s="22" t="s">
        <v>49</v>
      </c>
      <c r="AG4" s="22" t="s">
        <v>50</v>
      </c>
      <c r="AH4" s="22" t="s">
        <v>51</v>
      </c>
      <c r="AI4" s="22" t="s">
        <v>52</v>
      </c>
      <c r="AJ4" s="22" t="s">
        <v>53</v>
      </c>
      <c r="AK4" s="22" t="s">
        <v>54</v>
      </c>
      <c r="AL4" s="22" t="s">
        <v>55</v>
      </c>
      <c r="AM4" s="22" t="s">
        <v>56</v>
      </c>
      <c r="AN4" s="22" t="s">
        <v>57</v>
      </c>
      <c r="AO4" s="22" t="s">
        <v>58</v>
      </c>
      <c r="AP4" s="22" t="s">
        <v>59</v>
      </c>
      <c r="AQ4" s="22" t="s">
        <v>60</v>
      </c>
      <c r="AR4" s="22" t="s">
        <v>61</v>
      </c>
      <c r="AS4" s="22" t="s">
        <v>62</v>
      </c>
      <c r="AT4" s="22" t="s">
        <v>63</v>
      </c>
      <c r="AU4" s="22" t="s">
        <v>64</v>
      </c>
      <c r="AV4" s="22" t="s">
        <v>65</v>
      </c>
      <c r="AW4" s="26" t="s">
        <v>66</v>
      </c>
      <c r="AX4" s="26" t="s">
        <v>67</v>
      </c>
      <c r="AY4" s="26" t="s">
        <v>68</v>
      </c>
      <c r="AZ4" s="26" t="s">
        <v>69</v>
      </c>
      <c r="BA4" s="26" t="s">
        <v>70</v>
      </c>
      <c r="BB4" s="26" t="s">
        <v>71</v>
      </c>
      <c r="BC4" s="26" t="s">
        <v>72</v>
      </c>
      <c r="BD4" s="26" t="s">
        <v>13</v>
      </c>
      <c r="BE4" s="26" t="s">
        <v>34</v>
      </c>
      <c r="BF4" s="26" t="s">
        <v>73</v>
      </c>
      <c r="BG4" s="26" t="s">
        <v>74</v>
      </c>
      <c r="BH4" s="26" t="s">
        <v>75</v>
      </c>
      <c r="BI4" s="26" t="s">
        <v>76</v>
      </c>
      <c r="BJ4" s="26" t="s">
        <v>77</v>
      </c>
      <c r="BK4" s="26" t="s">
        <v>78</v>
      </c>
      <c r="BL4" s="26" t="s">
        <v>79</v>
      </c>
      <c r="BM4" s="26" t="s">
        <v>80</v>
      </c>
      <c r="BN4" s="26" t="s">
        <v>81</v>
      </c>
      <c r="BO4" s="26" t="s">
        <v>82</v>
      </c>
      <c r="BP4" s="44" t="s">
        <v>83</v>
      </c>
      <c r="BQ4" s="44" t="s">
        <v>66</v>
      </c>
      <c r="BR4" s="44" t="s">
        <v>67</v>
      </c>
      <c r="BS4" s="44" t="s">
        <v>68</v>
      </c>
      <c r="BT4" s="44" t="s">
        <v>72</v>
      </c>
      <c r="BU4" s="44" t="s">
        <v>71</v>
      </c>
      <c r="BV4" s="44" t="s">
        <v>76</v>
      </c>
      <c r="BW4" s="44" t="s">
        <v>84</v>
      </c>
      <c r="BX4" s="44" t="s">
        <v>85</v>
      </c>
      <c r="BY4" s="44" t="s">
        <v>77</v>
      </c>
      <c r="BZ4" s="44" t="s">
        <v>82</v>
      </c>
      <c r="CA4" s="26" t="s">
        <v>86</v>
      </c>
      <c r="CB4" s="26" t="s">
        <v>87</v>
      </c>
      <c r="CC4" s="26" t="s">
        <v>88</v>
      </c>
      <c r="CD4" s="26" t="s">
        <v>26</v>
      </c>
      <c r="CE4" s="26" t="s">
        <v>89</v>
      </c>
      <c r="CF4" s="26" t="s">
        <v>90</v>
      </c>
      <c r="CG4" s="26" t="s">
        <v>91</v>
      </c>
      <c r="CH4" s="59" t="s">
        <v>92</v>
      </c>
      <c r="CI4" s="60" t="s">
        <v>93</v>
      </c>
      <c r="CJ4" s="2"/>
      <c r="CK4" s="9" t="s">
        <v>94</v>
      </c>
      <c r="CL4" s="10" t="s">
        <v>95</v>
      </c>
      <c r="CM4" s="10" t="s">
        <v>96</v>
      </c>
      <c r="CN4" s="10" t="s">
        <v>97</v>
      </c>
      <c r="CO4" s="10" t="s">
        <v>98</v>
      </c>
      <c r="CP4" s="10" t="s">
        <v>99</v>
      </c>
      <c r="CQ4" s="10" t="s">
        <v>100</v>
      </c>
      <c r="CR4" s="10" t="s">
        <v>101</v>
      </c>
      <c r="CS4" s="10" t="s">
        <v>102</v>
      </c>
      <c r="CT4" s="10" t="s">
        <v>103</v>
      </c>
      <c r="CU4" s="10" t="s">
        <v>104</v>
      </c>
      <c r="CV4" s="10" t="s">
        <v>105</v>
      </c>
      <c r="CW4" s="11" t="s">
        <v>13</v>
      </c>
      <c r="CX4" s="11" t="s">
        <v>14</v>
      </c>
      <c r="CY4" s="11" t="s">
        <v>106</v>
      </c>
      <c r="CZ4" s="11" t="s">
        <v>107</v>
      </c>
      <c r="DA4" s="11" t="s">
        <v>108</v>
      </c>
      <c r="DB4" s="12" t="s">
        <v>109</v>
      </c>
      <c r="DC4" s="12" t="s">
        <v>110</v>
      </c>
      <c r="DD4" s="12" t="s">
        <v>111</v>
      </c>
      <c r="DE4" s="12" t="s">
        <v>112</v>
      </c>
      <c r="DF4" s="13" t="s">
        <v>113</v>
      </c>
      <c r="DG4" s="13" t="s">
        <v>114</v>
      </c>
      <c r="DH4" s="13" t="s">
        <v>115</v>
      </c>
      <c r="DN4" s="110"/>
      <c r="DO4" s="161"/>
      <c r="DP4" s="161"/>
      <c r="DQ4" s="161"/>
      <c r="DR4" s="161"/>
      <c r="DS4" s="159"/>
      <c r="DT4" s="159"/>
      <c r="DU4" s="110"/>
      <c r="ER4" s="163"/>
      <c r="ES4" s="163"/>
      <c r="ET4" s="163"/>
      <c r="EU4" s="163"/>
      <c r="EV4" s="163"/>
      <c r="EZ4" s="163"/>
      <c r="FA4" s="163"/>
      <c r="FB4" s="163"/>
      <c r="FC4" s="163"/>
      <c r="FD4" s="162"/>
      <c r="FE4" s="162"/>
    </row>
    <row r="5" spans="1:161" ht="8.4499999999999993" customHeight="1" x14ac:dyDescent="0.25">
      <c r="B5" s="53"/>
      <c r="C5" s="42"/>
      <c r="D5" s="42"/>
      <c r="E5" s="42"/>
      <c r="F5" s="43"/>
      <c r="G5" s="43"/>
      <c r="H5" s="43"/>
      <c r="I5" s="47"/>
      <c r="J5" s="45"/>
      <c r="K5" s="45"/>
      <c r="L5" s="45"/>
      <c r="M5" s="47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5"/>
      <c r="CB5" s="45"/>
      <c r="CC5" s="45"/>
      <c r="CD5" s="45"/>
      <c r="CE5" s="45"/>
      <c r="CF5" s="45"/>
      <c r="CG5" s="55"/>
      <c r="CH5" s="57"/>
      <c r="CI5" s="58"/>
      <c r="CJ5" s="2"/>
      <c r="CK5" s="34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6"/>
      <c r="CX5" s="36"/>
      <c r="CY5" s="36"/>
      <c r="CZ5" s="36"/>
      <c r="DA5" s="36"/>
      <c r="DB5" s="37"/>
      <c r="DC5" s="37"/>
      <c r="DD5" s="37"/>
      <c r="DE5" s="37"/>
      <c r="DF5" s="38"/>
      <c r="DG5" s="38"/>
      <c r="DH5" s="38"/>
      <c r="DN5" s="110"/>
      <c r="DO5" s="42"/>
      <c r="DP5" s="42"/>
      <c r="DQ5" s="42"/>
      <c r="DR5" s="43"/>
      <c r="DS5" s="43"/>
      <c r="DT5" s="43"/>
      <c r="DU5" s="110"/>
      <c r="ER5" s="130"/>
      <c r="ES5" s="130"/>
      <c r="ET5" s="130"/>
      <c r="EU5" s="131"/>
      <c r="EV5" s="131"/>
      <c r="EZ5" s="130"/>
      <c r="FA5" s="130"/>
      <c r="FB5" s="130"/>
      <c r="FC5" s="131"/>
      <c r="FD5" s="131"/>
      <c r="FE5" s="131"/>
    </row>
    <row r="6" spans="1:161" x14ac:dyDescent="0.25">
      <c r="A6">
        <v>1</v>
      </c>
      <c r="B6" s="16">
        <v>25</v>
      </c>
      <c r="C6" s="80" t="s">
        <v>116</v>
      </c>
      <c r="D6" s="81" t="s">
        <v>117</v>
      </c>
      <c r="E6" s="81" t="s">
        <v>118</v>
      </c>
      <c r="F6" s="41">
        <v>17</v>
      </c>
      <c r="G6" s="82">
        <v>18.823529411764703</v>
      </c>
      <c r="H6" s="29">
        <v>1031.9849211701646</v>
      </c>
      <c r="I6" s="94">
        <f t="shared" ref="I6:I37" si="0">CA6+CB6+CC6</f>
        <v>12.544444444444446</v>
      </c>
      <c r="J6" s="83" t="s">
        <v>119</v>
      </c>
      <c r="K6" s="82">
        <v>1</v>
      </c>
      <c r="L6" s="82">
        <v>32</v>
      </c>
      <c r="M6" s="95">
        <v>3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>
        <v>0</v>
      </c>
      <c r="AU6" s="82">
        <v>0</v>
      </c>
      <c r="AV6" s="82">
        <v>0</v>
      </c>
      <c r="AW6" s="82">
        <v>1.9999999999999998</v>
      </c>
      <c r="AX6" s="82">
        <v>0.33333333333333331</v>
      </c>
      <c r="AY6" s="82">
        <v>3.2222222222222228</v>
      </c>
      <c r="AZ6" s="82">
        <v>0</v>
      </c>
      <c r="BA6" s="82">
        <v>0</v>
      </c>
      <c r="BB6" s="82">
        <v>0</v>
      </c>
      <c r="BC6" s="82">
        <v>0</v>
      </c>
      <c r="BD6" s="82">
        <v>0.55555555555555569</v>
      </c>
      <c r="BE6" s="82">
        <v>0</v>
      </c>
      <c r="BF6" s="82">
        <v>0</v>
      </c>
      <c r="BG6" s="82">
        <v>2.6666666666666665</v>
      </c>
      <c r="BH6" s="82">
        <v>0</v>
      </c>
      <c r="BI6" s="82">
        <v>0</v>
      </c>
      <c r="BJ6" s="82">
        <v>0.66666666666666663</v>
      </c>
      <c r="BK6" s="82">
        <v>0.11111111111111112</v>
      </c>
      <c r="BL6" s="82">
        <v>1.1111111111111112</v>
      </c>
      <c r="BM6" s="29">
        <v>1.2222222222222223</v>
      </c>
      <c r="BN6" s="82">
        <v>0</v>
      </c>
      <c r="BO6" s="82">
        <v>0</v>
      </c>
      <c r="BP6" s="82">
        <v>0</v>
      </c>
      <c r="BQ6" s="82">
        <v>1.1111111111111112</v>
      </c>
      <c r="BR6" s="82">
        <v>0</v>
      </c>
      <c r="BS6" s="82">
        <v>0.55555555555555558</v>
      </c>
      <c r="BT6" s="82"/>
      <c r="BU6" s="82">
        <v>0</v>
      </c>
      <c r="BV6" s="82">
        <v>0</v>
      </c>
      <c r="BW6" s="82">
        <v>0.11111111111111112</v>
      </c>
      <c r="BX6" s="82">
        <v>0</v>
      </c>
      <c r="BY6" s="82">
        <v>1.7777777777777779</v>
      </c>
      <c r="BZ6" s="82">
        <v>0</v>
      </c>
      <c r="CA6" s="82">
        <v>8.3333333333333339</v>
      </c>
      <c r="CB6" s="82">
        <v>1.7777777777777779</v>
      </c>
      <c r="CC6" s="82">
        <v>2.4333333333333331</v>
      </c>
      <c r="CD6" s="29">
        <f t="shared" ref="CD6:CD37" si="1">CA6+CB6+CC6</f>
        <v>12.544444444444446</v>
      </c>
      <c r="CE6" s="96">
        <f t="shared" ref="CE6:CE37" si="2">SUM(AT6:AY6,BA6:BD6,BH6:BI6)</f>
        <v>6.1111111111111107</v>
      </c>
      <c r="CF6" s="40">
        <f t="shared" ref="CF6:CF37" si="3">SUM(BJ6:BL6,BN6:BO6)</f>
        <v>1.8888888888888888</v>
      </c>
      <c r="CG6" s="56">
        <f t="shared" ref="CG6:CG37" si="4">SUM(AT6:BD6,BI6:BL6,BN6:BO6)</f>
        <v>8</v>
      </c>
      <c r="CH6" s="61"/>
      <c r="CI6" s="87" t="s">
        <v>120</v>
      </c>
      <c r="CJ6" s="15"/>
      <c r="CK6" s="15"/>
      <c r="CL6" s="32"/>
      <c r="DL6" s="15"/>
      <c r="DN6" s="110"/>
      <c r="DO6" s="140" t="s">
        <v>116</v>
      </c>
      <c r="DP6" s="141" t="s">
        <v>117</v>
      </c>
      <c r="DQ6" s="142" t="s">
        <v>118</v>
      </c>
      <c r="DR6" s="143">
        <v>1</v>
      </c>
      <c r="DS6" s="144">
        <v>18.823529411764703</v>
      </c>
      <c r="DT6" s="145">
        <v>1031.9849211701646</v>
      </c>
      <c r="DU6" s="110"/>
      <c r="EU6" s="132"/>
      <c r="EV6" s="132"/>
      <c r="FA6" s="133"/>
      <c r="FB6" s="134"/>
      <c r="FC6" s="1"/>
      <c r="FD6" s="82"/>
      <c r="FE6" s="82"/>
    </row>
    <row r="7" spans="1:161" x14ac:dyDescent="0.25">
      <c r="A7">
        <v>2</v>
      </c>
      <c r="B7" s="16">
        <v>1</v>
      </c>
      <c r="C7" s="80" t="s">
        <v>121</v>
      </c>
      <c r="D7" s="81" t="s">
        <v>122</v>
      </c>
      <c r="E7" s="81" t="s">
        <v>123</v>
      </c>
      <c r="F7" s="41">
        <v>59</v>
      </c>
      <c r="G7" s="82">
        <v>25.203389830508474</v>
      </c>
      <c r="H7" s="29">
        <v>678.8894987133009</v>
      </c>
      <c r="I7" s="97">
        <f t="shared" si="0"/>
        <v>15.703947368421053</v>
      </c>
      <c r="J7" s="83" t="s">
        <v>119</v>
      </c>
      <c r="K7" s="82">
        <v>1</v>
      </c>
      <c r="L7" s="82">
        <v>27</v>
      </c>
      <c r="M7" s="98">
        <v>4</v>
      </c>
      <c r="N7" s="82">
        <v>37.016447368421055</v>
      </c>
      <c r="O7" s="82">
        <v>16.279605263157894</v>
      </c>
      <c r="P7" s="82">
        <v>0</v>
      </c>
      <c r="Q7" s="82">
        <v>0.16557017543859648</v>
      </c>
      <c r="R7" s="82">
        <v>3.3234649122807016</v>
      </c>
      <c r="S7" s="82">
        <v>3.4912280701754388</v>
      </c>
      <c r="T7" s="82">
        <v>0</v>
      </c>
      <c r="U7" s="82">
        <v>0</v>
      </c>
      <c r="V7" s="82">
        <v>8.3333333333333343E-2</v>
      </c>
      <c r="W7" s="82">
        <v>0.66666666666666674</v>
      </c>
      <c r="X7" s="82">
        <v>0.41557017543859653</v>
      </c>
      <c r="Y7" s="82">
        <v>0</v>
      </c>
      <c r="Z7" s="82">
        <v>0</v>
      </c>
      <c r="AA7" s="82">
        <v>0.91447368421052633</v>
      </c>
      <c r="AB7" s="82">
        <v>2.5811403508771931</v>
      </c>
      <c r="AC7" s="82">
        <v>0</v>
      </c>
      <c r="AD7" s="82">
        <v>0</v>
      </c>
      <c r="AE7" s="82">
        <v>0.58333333333333337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0.90899122807017541</v>
      </c>
      <c r="AL7" s="82">
        <v>0</v>
      </c>
      <c r="AM7" s="82">
        <v>0</v>
      </c>
      <c r="AN7" s="82">
        <v>0.25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7.3758333333333344</v>
      </c>
      <c r="AX7" s="82">
        <v>7.5000000000000002E-4</v>
      </c>
      <c r="AY7" s="82">
        <v>2.25</v>
      </c>
      <c r="AZ7" s="82">
        <v>0</v>
      </c>
      <c r="BA7" s="82">
        <v>0</v>
      </c>
      <c r="BB7" s="82">
        <v>0</v>
      </c>
      <c r="BC7" s="82">
        <v>0</v>
      </c>
      <c r="BD7" s="82">
        <v>2.3278508771929824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2.7434210526315792</v>
      </c>
      <c r="BK7" s="82">
        <v>0</v>
      </c>
      <c r="BL7" s="82">
        <v>0.91447368421052644</v>
      </c>
      <c r="BM7" s="29">
        <v>0.91447368421052644</v>
      </c>
      <c r="BN7" s="82">
        <v>0</v>
      </c>
      <c r="BO7" s="82">
        <v>0</v>
      </c>
      <c r="BP7" s="82">
        <v>0</v>
      </c>
      <c r="BQ7" s="82">
        <v>0</v>
      </c>
      <c r="BR7" s="82">
        <v>0</v>
      </c>
      <c r="BS7" s="82">
        <v>0.33333333333333337</v>
      </c>
      <c r="BT7" s="82"/>
      <c r="BU7" s="82">
        <v>0</v>
      </c>
      <c r="BV7" s="82">
        <v>0</v>
      </c>
      <c r="BW7" s="82">
        <v>8.3333333333333343E-2</v>
      </c>
      <c r="BX7" s="82">
        <v>0</v>
      </c>
      <c r="BY7" s="82">
        <v>1.5822368421052631</v>
      </c>
      <c r="BZ7" s="82">
        <v>0</v>
      </c>
      <c r="CA7" s="82">
        <v>9.4671052631578938</v>
      </c>
      <c r="CB7" s="82">
        <v>1.6622807017543861</v>
      </c>
      <c r="CC7" s="82">
        <v>4.5745614035087723</v>
      </c>
      <c r="CD7" s="29">
        <f t="shared" si="1"/>
        <v>15.703947368421053</v>
      </c>
      <c r="CE7" s="96">
        <f t="shared" si="2"/>
        <v>11.954434210526317</v>
      </c>
      <c r="CF7" s="40">
        <f t="shared" si="3"/>
        <v>3.6578947368421058</v>
      </c>
      <c r="CG7" s="40">
        <f t="shared" si="4"/>
        <v>15.612328947368422</v>
      </c>
      <c r="CH7" s="54" t="s">
        <v>124</v>
      </c>
      <c r="CI7" s="88" t="s">
        <v>125</v>
      </c>
      <c r="CJ7" s="15"/>
      <c r="CK7" s="15"/>
      <c r="CL7" s="32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N7" s="110"/>
      <c r="DO7" s="146" t="s">
        <v>121</v>
      </c>
      <c r="DP7" s="147" t="s">
        <v>122</v>
      </c>
      <c r="DQ7" s="148" t="s">
        <v>226</v>
      </c>
      <c r="DR7" s="149">
        <v>2</v>
      </c>
      <c r="DS7" s="150">
        <v>25.203389830508474</v>
      </c>
      <c r="DT7" s="151">
        <v>678.8894987133009</v>
      </c>
      <c r="DU7" s="110"/>
      <c r="EU7" s="132"/>
      <c r="EV7" s="132"/>
      <c r="FA7" s="133"/>
      <c r="FB7" s="134"/>
      <c r="FC7" s="1"/>
      <c r="FD7" s="82"/>
      <c r="FE7" s="82"/>
    </row>
    <row r="8" spans="1:161" x14ac:dyDescent="0.25">
      <c r="A8">
        <v>3</v>
      </c>
      <c r="B8" s="16">
        <v>22.3</v>
      </c>
      <c r="C8" s="80" t="s">
        <v>126</v>
      </c>
      <c r="D8" s="81" t="s">
        <v>122</v>
      </c>
      <c r="E8" s="81" t="s">
        <v>123</v>
      </c>
      <c r="F8" s="41">
        <v>89</v>
      </c>
      <c r="G8" s="82">
        <v>22.1</v>
      </c>
      <c r="H8" s="29">
        <v>602.4</v>
      </c>
      <c r="I8" s="97">
        <f t="shared" si="0"/>
        <v>16.82277777777778</v>
      </c>
      <c r="J8" s="83" t="s">
        <v>127</v>
      </c>
      <c r="K8" s="82">
        <v>2</v>
      </c>
      <c r="L8" s="82">
        <v>27</v>
      </c>
      <c r="M8" s="98">
        <v>6</v>
      </c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>
        <v>0</v>
      </c>
      <c r="AU8" s="82">
        <v>0</v>
      </c>
      <c r="AV8" s="82">
        <v>0</v>
      </c>
      <c r="AW8" s="82">
        <v>4.5611111111111109</v>
      </c>
      <c r="AX8" s="82">
        <v>0.33333333333333331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4.2216666666666667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0.16722222222222224</v>
      </c>
      <c r="BK8" s="82">
        <v>0.22277777777777782</v>
      </c>
      <c r="BL8" s="82">
        <v>5.1672222222222226</v>
      </c>
      <c r="BM8" s="29">
        <v>5.3900000000000006</v>
      </c>
      <c r="BN8" s="82">
        <v>0</v>
      </c>
      <c r="BO8" s="82">
        <v>0</v>
      </c>
      <c r="BP8" s="82">
        <v>0</v>
      </c>
      <c r="BQ8" s="82">
        <v>0.83333333333333337</v>
      </c>
      <c r="BR8" s="82">
        <v>0.66666666666666663</v>
      </c>
      <c r="BS8" s="82">
        <v>0</v>
      </c>
      <c r="BT8" s="82"/>
      <c r="BU8" s="82">
        <v>0</v>
      </c>
      <c r="BV8" s="82">
        <v>0.11166666666666668</v>
      </c>
      <c r="BW8" s="82">
        <v>0.16666666666666666</v>
      </c>
      <c r="BX8" s="82">
        <v>0</v>
      </c>
      <c r="BY8" s="82">
        <v>0.27777777777777785</v>
      </c>
      <c r="BZ8" s="82">
        <v>0</v>
      </c>
      <c r="CA8" s="82">
        <v>10.161111111111111</v>
      </c>
      <c r="CB8" s="82">
        <v>0.89</v>
      </c>
      <c r="CC8" s="82">
        <v>5.7716666666666674</v>
      </c>
      <c r="CD8" s="29">
        <f t="shared" si="1"/>
        <v>16.82277777777778</v>
      </c>
      <c r="CE8" s="96">
        <f t="shared" si="2"/>
        <v>9.1161111111111097</v>
      </c>
      <c r="CF8" s="40">
        <f t="shared" si="3"/>
        <v>5.5572222222222223</v>
      </c>
      <c r="CG8" s="40">
        <f t="shared" si="4"/>
        <v>14.673333333333332</v>
      </c>
      <c r="CH8" s="54" t="s">
        <v>128</v>
      </c>
      <c r="CI8" s="88" t="s">
        <v>129</v>
      </c>
      <c r="CJ8" s="15"/>
      <c r="CK8" s="15"/>
      <c r="CL8" s="32"/>
      <c r="DL8" s="15"/>
      <c r="DN8" s="110"/>
      <c r="DO8" s="146" t="s">
        <v>126</v>
      </c>
      <c r="DP8" s="147" t="s">
        <v>122</v>
      </c>
      <c r="DQ8" s="148" t="s">
        <v>226</v>
      </c>
      <c r="DR8" s="149">
        <v>2</v>
      </c>
      <c r="DS8" s="150">
        <v>22.1</v>
      </c>
      <c r="DT8" s="151">
        <v>602.4</v>
      </c>
      <c r="DU8" s="110"/>
      <c r="EU8" s="132"/>
      <c r="EV8" s="132"/>
      <c r="FA8" s="133"/>
      <c r="FB8" s="134"/>
      <c r="FC8" s="1"/>
      <c r="FD8" s="82"/>
      <c r="FE8" s="82"/>
    </row>
    <row r="9" spans="1:161" x14ac:dyDescent="0.25">
      <c r="A9">
        <v>4</v>
      </c>
      <c r="B9" s="16">
        <v>26</v>
      </c>
      <c r="C9" s="80" t="s">
        <v>130</v>
      </c>
      <c r="D9" s="81" t="s">
        <v>122</v>
      </c>
      <c r="E9" s="81" t="s">
        <v>123</v>
      </c>
      <c r="F9" s="41">
        <v>75</v>
      </c>
      <c r="G9" s="82">
        <v>22.321686746987954</v>
      </c>
      <c r="H9" s="29">
        <v>463.7799120918711</v>
      </c>
      <c r="I9" s="97">
        <f t="shared" si="0"/>
        <v>15.622222222222222</v>
      </c>
      <c r="J9" s="83" t="s">
        <v>119</v>
      </c>
      <c r="K9" s="82">
        <v>1</v>
      </c>
      <c r="L9" s="82">
        <v>28</v>
      </c>
      <c r="M9" s="98">
        <v>6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>
        <v>5.5E-2</v>
      </c>
      <c r="AU9" s="82">
        <v>0</v>
      </c>
      <c r="AV9" s="82">
        <v>0</v>
      </c>
      <c r="AW9" s="82">
        <v>4.1741666666666672</v>
      </c>
      <c r="AX9" s="82">
        <v>1.3333333333333335</v>
      </c>
      <c r="AY9" s="82">
        <v>1.6111111111111114</v>
      </c>
      <c r="AZ9" s="82">
        <v>0</v>
      </c>
      <c r="BA9" s="82">
        <v>8.3333333333333343E-2</v>
      </c>
      <c r="BB9" s="82">
        <v>3.1666666666666665</v>
      </c>
      <c r="BC9" s="82">
        <v>0</v>
      </c>
      <c r="BD9" s="82">
        <v>2.0555555555555558</v>
      </c>
      <c r="BE9" s="82">
        <v>0</v>
      </c>
      <c r="BF9" s="82">
        <v>0</v>
      </c>
      <c r="BG9" s="82">
        <v>0</v>
      </c>
      <c r="BH9" s="82">
        <v>0</v>
      </c>
      <c r="BI9" s="82">
        <v>0</v>
      </c>
      <c r="BJ9" s="82">
        <v>2.0555555555555558</v>
      </c>
      <c r="BK9" s="82">
        <v>0.55555555555555558</v>
      </c>
      <c r="BL9" s="82">
        <v>0.72222222222222232</v>
      </c>
      <c r="BM9" s="29">
        <v>1.2777777777777779</v>
      </c>
      <c r="BN9" s="82">
        <v>0</v>
      </c>
      <c r="BO9" s="82">
        <v>0</v>
      </c>
      <c r="BP9" s="82">
        <v>0</v>
      </c>
      <c r="BQ9" s="82">
        <v>0.93333333333333324</v>
      </c>
      <c r="BR9" s="82">
        <v>0.83333333333333337</v>
      </c>
      <c r="BS9" s="82">
        <v>0</v>
      </c>
      <c r="BT9" s="82"/>
      <c r="BU9" s="82">
        <v>1.05</v>
      </c>
      <c r="BV9" s="82">
        <v>0</v>
      </c>
      <c r="BW9" s="82">
        <v>0.11111111111111112</v>
      </c>
      <c r="BX9" s="82">
        <v>0</v>
      </c>
      <c r="BY9" s="82">
        <v>1.6666666666666667</v>
      </c>
      <c r="BZ9" s="82">
        <v>0</v>
      </c>
      <c r="CA9" s="82">
        <v>9.5111111111111111</v>
      </c>
      <c r="CB9" s="82">
        <v>2.6111111111111112</v>
      </c>
      <c r="CC9" s="82">
        <v>3.5</v>
      </c>
      <c r="CD9" s="29">
        <f t="shared" si="1"/>
        <v>15.622222222222222</v>
      </c>
      <c r="CE9" s="96">
        <f t="shared" si="2"/>
        <v>12.479166666666666</v>
      </c>
      <c r="CF9" s="40">
        <f t="shared" si="3"/>
        <v>3.3333333333333339</v>
      </c>
      <c r="CG9" s="40">
        <f t="shared" si="4"/>
        <v>15.8125</v>
      </c>
      <c r="CH9" s="54" t="s">
        <v>128</v>
      </c>
      <c r="CI9" s="88" t="s">
        <v>131</v>
      </c>
      <c r="CJ9" s="15"/>
      <c r="CK9" s="15"/>
      <c r="CL9" s="32"/>
      <c r="DL9" s="15"/>
      <c r="DN9" s="110"/>
      <c r="DO9" s="146" t="s">
        <v>130</v>
      </c>
      <c r="DP9" s="147" t="s">
        <v>122</v>
      </c>
      <c r="DQ9" s="148" t="s">
        <v>226</v>
      </c>
      <c r="DR9" s="149">
        <v>2</v>
      </c>
      <c r="DS9" s="150">
        <v>22.321686746987954</v>
      </c>
      <c r="DT9" s="151">
        <v>463.7799120918711</v>
      </c>
      <c r="DU9" s="110"/>
      <c r="EU9" s="132"/>
      <c r="EV9" s="132"/>
      <c r="FA9" s="133"/>
      <c r="FB9" s="134"/>
      <c r="FC9" s="1"/>
      <c r="FD9" s="82"/>
      <c r="FE9" s="82"/>
    </row>
    <row r="10" spans="1:161" x14ac:dyDescent="0.25">
      <c r="A10">
        <v>5</v>
      </c>
      <c r="B10" s="62">
        <v>27</v>
      </c>
      <c r="C10" s="63" t="s">
        <v>132</v>
      </c>
      <c r="D10" s="64" t="s">
        <v>133</v>
      </c>
      <c r="E10" s="64" t="s">
        <v>118</v>
      </c>
      <c r="F10" s="77">
        <v>39</v>
      </c>
      <c r="G10" s="65">
        <v>23.784615384615389</v>
      </c>
      <c r="H10" s="66">
        <v>395.304178522217</v>
      </c>
      <c r="I10" s="99">
        <f t="shared" si="0"/>
        <v>15</v>
      </c>
      <c r="J10" s="67" t="s">
        <v>134</v>
      </c>
      <c r="K10" s="65">
        <v>4</v>
      </c>
      <c r="L10" s="68">
        <v>31</v>
      </c>
      <c r="M10" s="100">
        <v>3</v>
      </c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>
        <v>0</v>
      </c>
      <c r="AU10" s="65">
        <v>0</v>
      </c>
      <c r="AV10" s="68">
        <v>2.1111111111111112</v>
      </c>
      <c r="AW10" s="68">
        <v>5.333333333333333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5">
        <v>0</v>
      </c>
      <c r="BD10" s="68">
        <v>2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5.4444444444444455</v>
      </c>
      <c r="BK10" s="68">
        <v>0</v>
      </c>
      <c r="BL10" s="68">
        <v>0</v>
      </c>
      <c r="BM10" s="66">
        <v>0</v>
      </c>
      <c r="BN10" s="68">
        <v>0</v>
      </c>
      <c r="BO10" s="68">
        <v>0</v>
      </c>
      <c r="BP10" s="68">
        <v>0</v>
      </c>
      <c r="BQ10" s="68">
        <v>4.4444444444444438</v>
      </c>
      <c r="BR10" s="68">
        <v>3.3333333333333332E-4</v>
      </c>
      <c r="BS10" s="68">
        <v>0</v>
      </c>
      <c r="BT10" s="68"/>
      <c r="BU10" s="68">
        <v>0</v>
      </c>
      <c r="BV10" s="68">
        <v>1.7777777777777779</v>
      </c>
      <c r="BW10" s="68">
        <v>0.33333333333333331</v>
      </c>
      <c r="BX10" s="68">
        <v>0</v>
      </c>
      <c r="BY10" s="68">
        <v>2.4444444444444446</v>
      </c>
      <c r="BZ10" s="68">
        <v>0</v>
      </c>
      <c r="CA10" s="68">
        <v>5.666666666666667</v>
      </c>
      <c r="CB10" s="68">
        <v>3.3333333333333335</v>
      </c>
      <c r="CC10" s="68">
        <v>6</v>
      </c>
      <c r="CD10" s="101">
        <f t="shared" si="1"/>
        <v>15</v>
      </c>
      <c r="CE10" s="102">
        <f t="shared" si="2"/>
        <v>9.4444444444444446</v>
      </c>
      <c r="CF10" s="69">
        <f t="shared" si="3"/>
        <v>5.4444444444444455</v>
      </c>
      <c r="CG10" s="69">
        <f t="shared" si="4"/>
        <v>14.888888888888889</v>
      </c>
      <c r="CH10" s="70"/>
      <c r="CI10" s="89" t="s">
        <v>131</v>
      </c>
      <c r="CJ10" s="15"/>
      <c r="CK10" s="15"/>
      <c r="CL10" s="32"/>
      <c r="DL10" s="15"/>
      <c r="DN10" s="110"/>
      <c r="DO10" s="152" t="s">
        <v>132</v>
      </c>
      <c r="DP10" s="153" t="s">
        <v>133</v>
      </c>
      <c r="DQ10" s="154" t="s">
        <v>118</v>
      </c>
      <c r="DR10" s="155">
        <v>1</v>
      </c>
      <c r="DS10" s="156">
        <v>23.784615384615389</v>
      </c>
      <c r="DT10" s="157">
        <v>395.304178522217</v>
      </c>
      <c r="DU10" s="110"/>
      <c r="EU10" s="132"/>
      <c r="EV10" s="132"/>
      <c r="FA10" s="133"/>
      <c r="FB10" s="134"/>
      <c r="FC10" s="1"/>
      <c r="FD10" s="82"/>
      <c r="FE10" s="82"/>
    </row>
    <row r="11" spans="1:161" x14ac:dyDescent="0.25">
      <c r="A11">
        <v>6</v>
      </c>
      <c r="B11" s="16">
        <v>22.2</v>
      </c>
      <c r="C11" s="80" t="s">
        <v>135</v>
      </c>
      <c r="D11" s="81" t="s">
        <v>122</v>
      </c>
      <c r="E11" s="81" t="s">
        <v>123</v>
      </c>
      <c r="F11" s="41">
        <v>41</v>
      </c>
      <c r="G11" s="82">
        <v>19.7</v>
      </c>
      <c r="H11" s="29">
        <v>157.80000000000001</v>
      </c>
      <c r="I11" s="103">
        <f t="shared" si="0"/>
        <v>18</v>
      </c>
      <c r="J11" s="84" t="s">
        <v>127</v>
      </c>
      <c r="K11" s="82">
        <v>2</v>
      </c>
      <c r="L11" s="85">
        <v>22.498825739783936</v>
      </c>
      <c r="M11" s="104">
        <v>1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5">
        <v>0</v>
      </c>
      <c r="AT11" s="85">
        <v>0</v>
      </c>
      <c r="AU11" s="85">
        <v>0</v>
      </c>
      <c r="AV11" s="85">
        <v>0</v>
      </c>
      <c r="AW11" s="85">
        <v>3.6666666666666665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5.7</v>
      </c>
      <c r="BE11" s="82">
        <v>0</v>
      </c>
      <c r="BF11" s="82">
        <v>0</v>
      </c>
      <c r="BG11" s="82">
        <v>0</v>
      </c>
      <c r="BH11" s="82">
        <v>0</v>
      </c>
      <c r="BI11" s="82">
        <v>0</v>
      </c>
      <c r="BJ11" s="85">
        <v>1.3333333333333335</v>
      </c>
      <c r="BK11" s="85">
        <v>0.33333333333333337</v>
      </c>
      <c r="BL11" s="85">
        <v>5</v>
      </c>
      <c r="BM11" s="29">
        <v>5.333333333333333</v>
      </c>
      <c r="BN11" s="82">
        <v>0</v>
      </c>
      <c r="BO11" s="82">
        <v>0</v>
      </c>
      <c r="BP11" s="85">
        <v>0</v>
      </c>
      <c r="BQ11" s="85">
        <v>0</v>
      </c>
      <c r="BR11" s="85">
        <v>0</v>
      </c>
      <c r="BS11" s="85">
        <v>0</v>
      </c>
      <c r="BT11" s="85"/>
      <c r="BU11" s="85">
        <v>0</v>
      </c>
      <c r="BV11" s="85">
        <v>0</v>
      </c>
      <c r="BW11" s="85">
        <v>0</v>
      </c>
      <c r="BX11" s="85">
        <v>0</v>
      </c>
      <c r="BY11" s="85">
        <v>0.33333333333333337</v>
      </c>
      <c r="BZ11" s="85">
        <v>0</v>
      </c>
      <c r="CA11" s="85">
        <v>13</v>
      </c>
      <c r="CB11" s="85">
        <v>0.67</v>
      </c>
      <c r="CC11" s="85">
        <v>4.33</v>
      </c>
      <c r="CD11" s="105">
        <f t="shared" si="1"/>
        <v>18</v>
      </c>
      <c r="CE11" s="96">
        <f t="shared" si="2"/>
        <v>9.3666666666666671</v>
      </c>
      <c r="CF11" s="40">
        <f t="shared" si="3"/>
        <v>6.666666666666667</v>
      </c>
      <c r="CG11" s="40">
        <f t="shared" si="4"/>
        <v>16.033333333333335</v>
      </c>
      <c r="CH11" s="54" t="s">
        <v>128</v>
      </c>
      <c r="CI11" s="88" t="s">
        <v>129</v>
      </c>
      <c r="CJ11" s="15"/>
      <c r="CK11" s="15"/>
      <c r="CL11" s="32"/>
      <c r="DL11" s="15"/>
      <c r="DN11" s="110"/>
      <c r="DO11" s="140" t="s">
        <v>135</v>
      </c>
      <c r="DP11" s="141" t="s">
        <v>122</v>
      </c>
      <c r="DQ11" s="142" t="s">
        <v>226</v>
      </c>
      <c r="DR11" s="143">
        <v>2</v>
      </c>
      <c r="DS11" s="144">
        <v>19.7</v>
      </c>
      <c r="DT11" s="145">
        <v>157.80000000000001</v>
      </c>
      <c r="DU11" s="110"/>
      <c r="EU11" s="132"/>
      <c r="EV11" s="132"/>
      <c r="FA11" s="133"/>
      <c r="FB11" s="134"/>
      <c r="FC11" s="1"/>
      <c r="FD11" s="82"/>
      <c r="FE11" s="82"/>
    </row>
    <row r="12" spans="1:161" x14ac:dyDescent="0.25">
      <c r="A12">
        <v>7</v>
      </c>
      <c r="B12" s="16">
        <v>28</v>
      </c>
      <c r="C12" s="80" t="s">
        <v>136</v>
      </c>
      <c r="D12" s="81" t="s">
        <v>133</v>
      </c>
      <c r="E12" s="81" t="s">
        <v>118</v>
      </c>
      <c r="F12" s="41">
        <v>41</v>
      </c>
      <c r="G12" s="82">
        <v>18.075609756097567</v>
      </c>
      <c r="H12" s="29">
        <v>138.85313674435176</v>
      </c>
      <c r="I12" s="97">
        <f t="shared" si="0"/>
        <v>10</v>
      </c>
      <c r="J12" s="83" t="s">
        <v>119</v>
      </c>
      <c r="K12" s="82">
        <v>1</v>
      </c>
      <c r="L12" s="82">
        <v>28</v>
      </c>
      <c r="M12" s="98">
        <v>4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>
        <v>0</v>
      </c>
      <c r="AU12" s="82">
        <v>0</v>
      </c>
      <c r="AV12" s="82">
        <v>0</v>
      </c>
      <c r="AW12" s="82">
        <v>7.25</v>
      </c>
      <c r="AX12" s="82">
        <v>0</v>
      </c>
      <c r="AY12" s="82">
        <v>6.666666666666667</v>
      </c>
      <c r="AZ12" s="82">
        <v>0</v>
      </c>
      <c r="BA12" s="82">
        <v>0</v>
      </c>
      <c r="BB12" s="82">
        <v>0</v>
      </c>
      <c r="BC12" s="82">
        <v>0</v>
      </c>
      <c r="BD12" s="82">
        <v>0.41666666666666669</v>
      </c>
      <c r="BE12" s="82">
        <v>0</v>
      </c>
      <c r="BF12" s="82">
        <v>0</v>
      </c>
      <c r="BG12" s="82">
        <v>1.4166666666666667</v>
      </c>
      <c r="BH12" s="82">
        <v>0</v>
      </c>
      <c r="BI12" s="82">
        <v>8.3333333333333343E-2</v>
      </c>
      <c r="BJ12" s="82">
        <v>1.5833333333333335</v>
      </c>
      <c r="BK12" s="82">
        <v>0</v>
      </c>
      <c r="BL12" s="82">
        <v>1.0000000000000002</v>
      </c>
      <c r="BM12" s="29">
        <v>1.0000000000000002</v>
      </c>
      <c r="BN12" s="82">
        <v>0</v>
      </c>
      <c r="BO12" s="82">
        <v>0</v>
      </c>
      <c r="BP12" s="82">
        <v>0</v>
      </c>
      <c r="BQ12" s="82">
        <v>2.0833333333333335</v>
      </c>
      <c r="BR12" s="82">
        <v>8.2500000000000004E-2</v>
      </c>
      <c r="BS12" s="82">
        <v>0.75</v>
      </c>
      <c r="BT12" s="82"/>
      <c r="BU12" s="82">
        <v>0</v>
      </c>
      <c r="BV12" s="82">
        <v>0.50000000000000011</v>
      </c>
      <c r="BW12" s="82">
        <v>8.3333333333333343E-2</v>
      </c>
      <c r="BX12" s="82">
        <v>0</v>
      </c>
      <c r="BY12" s="82">
        <v>0.91666666666666674</v>
      </c>
      <c r="BZ12" s="82">
        <v>0</v>
      </c>
      <c r="CA12" s="82">
        <v>6.5</v>
      </c>
      <c r="CB12" s="82">
        <v>0.58333333333333337</v>
      </c>
      <c r="CC12" s="82">
        <v>2.9166666666666679</v>
      </c>
      <c r="CD12" s="29">
        <f t="shared" si="1"/>
        <v>10</v>
      </c>
      <c r="CE12" s="96">
        <f t="shared" si="2"/>
        <v>14.416666666666668</v>
      </c>
      <c r="CF12" s="40">
        <f t="shared" si="3"/>
        <v>2.5833333333333339</v>
      </c>
      <c r="CG12" s="40">
        <f t="shared" si="4"/>
        <v>17</v>
      </c>
      <c r="CH12" s="54" t="s">
        <v>128</v>
      </c>
      <c r="CI12" s="88"/>
      <c r="CJ12" s="15"/>
      <c r="CK12" s="15"/>
      <c r="CL12" s="32"/>
      <c r="DL12" s="15"/>
      <c r="DN12" s="110"/>
      <c r="DO12" s="146" t="s">
        <v>136</v>
      </c>
      <c r="DP12" s="147" t="s">
        <v>133</v>
      </c>
      <c r="DQ12" s="148" t="s">
        <v>118</v>
      </c>
      <c r="DR12" s="149">
        <v>1</v>
      </c>
      <c r="DS12" s="150">
        <v>18.075609756097567</v>
      </c>
      <c r="DT12" s="151">
        <v>138.85313674435176</v>
      </c>
      <c r="DU12" s="110"/>
      <c r="EU12" s="132"/>
      <c r="EV12" s="132"/>
      <c r="FA12" s="133"/>
      <c r="FB12" s="134"/>
      <c r="FC12" s="1"/>
      <c r="FD12" s="82"/>
      <c r="FE12" s="82"/>
    </row>
    <row r="13" spans="1:161" x14ac:dyDescent="0.25">
      <c r="A13">
        <v>8</v>
      </c>
      <c r="B13" s="16">
        <v>3.2</v>
      </c>
      <c r="C13" s="80" t="s">
        <v>137</v>
      </c>
      <c r="D13" s="81" t="s">
        <v>122</v>
      </c>
      <c r="E13" s="81" t="s">
        <v>123</v>
      </c>
      <c r="F13" s="41">
        <v>8</v>
      </c>
      <c r="G13" s="82">
        <v>21.9</v>
      </c>
      <c r="H13" s="29">
        <v>121</v>
      </c>
      <c r="I13" s="97">
        <f t="shared" si="0"/>
        <v>18</v>
      </c>
      <c r="J13" s="83" t="s">
        <v>134</v>
      </c>
      <c r="K13" s="82">
        <v>4</v>
      </c>
      <c r="L13" s="82">
        <v>28</v>
      </c>
      <c r="M13" s="98">
        <v>2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3.6666666666666665</v>
      </c>
      <c r="AZ13" s="82">
        <v>0</v>
      </c>
      <c r="BA13" s="82">
        <v>0</v>
      </c>
      <c r="BB13" s="82">
        <v>0</v>
      </c>
      <c r="BC13" s="82">
        <v>0</v>
      </c>
      <c r="BD13" s="82">
        <v>3.3333333333333335</v>
      </c>
      <c r="BE13" s="82">
        <v>0</v>
      </c>
      <c r="BF13" s="82">
        <v>0</v>
      </c>
      <c r="BG13" s="82">
        <v>0</v>
      </c>
      <c r="BH13" s="82">
        <v>0</v>
      </c>
      <c r="BI13" s="82">
        <v>0</v>
      </c>
      <c r="BJ13" s="82">
        <v>2</v>
      </c>
      <c r="BK13" s="82">
        <v>0</v>
      </c>
      <c r="BL13" s="82">
        <v>4.8333333333333348</v>
      </c>
      <c r="BM13" s="29">
        <v>4.8333333333333348</v>
      </c>
      <c r="BN13" s="82">
        <v>0</v>
      </c>
      <c r="BO13" s="82">
        <v>0.5</v>
      </c>
      <c r="BP13" s="82">
        <v>0</v>
      </c>
      <c r="BQ13" s="82">
        <v>0</v>
      </c>
      <c r="BR13" s="82">
        <v>0</v>
      </c>
      <c r="BS13" s="82">
        <v>0</v>
      </c>
      <c r="BT13" s="82"/>
      <c r="BU13" s="82">
        <v>0</v>
      </c>
      <c r="BV13" s="82">
        <v>0</v>
      </c>
      <c r="BW13" s="82">
        <v>0</v>
      </c>
      <c r="BX13" s="82">
        <v>0</v>
      </c>
      <c r="BY13" s="82">
        <v>2.8333333333333335</v>
      </c>
      <c r="BZ13" s="82">
        <v>0</v>
      </c>
      <c r="CA13" s="82">
        <v>6.666666666666667</v>
      </c>
      <c r="CB13" s="82">
        <v>1.8333333333333335</v>
      </c>
      <c r="CC13" s="82">
        <v>9.5</v>
      </c>
      <c r="CD13" s="29">
        <f t="shared" si="1"/>
        <v>18</v>
      </c>
      <c r="CE13" s="96">
        <f t="shared" si="2"/>
        <v>7</v>
      </c>
      <c r="CF13" s="40">
        <f t="shared" si="3"/>
        <v>7.3333333333333348</v>
      </c>
      <c r="CG13" s="40">
        <f t="shared" si="4"/>
        <v>14.333333333333336</v>
      </c>
      <c r="CH13" s="54" t="s">
        <v>138</v>
      </c>
      <c r="CI13" s="88" t="s">
        <v>131</v>
      </c>
      <c r="CJ13" s="15"/>
      <c r="CK13" s="15"/>
      <c r="CL13" s="32"/>
      <c r="DL13" s="15"/>
      <c r="DN13" s="110"/>
      <c r="DO13" s="146" t="s">
        <v>137</v>
      </c>
      <c r="DP13" s="147" t="s">
        <v>122</v>
      </c>
      <c r="DQ13" s="148" t="s">
        <v>226</v>
      </c>
      <c r="DR13" s="149">
        <v>2</v>
      </c>
      <c r="DS13" s="150">
        <v>21.9</v>
      </c>
      <c r="DT13" s="151">
        <v>121</v>
      </c>
      <c r="DU13" s="110"/>
      <c r="EU13" s="132"/>
      <c r="EV13" s="132"/>
      <c r="FA13" s="133"/>
      <c r="FB13" s="134"/>
      <c r="FC13" s="1"/>
      <c r="FD13" s="82"/>
      <c r="FE13" s="82"/>
    </row>
    <row r="14" spans="1:161" x14ac:dyDescent="0.25">
      <c r="A14">
        <v>9</v>
      </c>
      <c r="B14" s="16">
        <v>2</v>
      </c>
      <c r="C14" s="80" t="s">
        <v>139</v>
      </c>
      <c r="D14" s="81" t="s">
        <v>122</v>
      </c>
      <c r="E14" s="81" t="s">
        <v>123</v>
      </c>
      <c r="F14" s="41">
        <v>37</v>
      </c>
      <c r="G14" s="82">
        <v>19</v>
      </c>
      <c r="H14" s="29">
        <v>119</v>
      </c>
      <c r="I14" s="97">
        <f t="shared" si="0"/>
        <v>13.080979284369114</v>
      </c>
      <c r="J14" s="83" t="s">
        <v>119</v>
      </c>
      <c r="K14" s="82">
        <v>1</v>
      </c>
      <c r="L14" s="82">
        <v>28</v>
      </c>
      <c r="M14" s="98">
        <v>3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>
        <v>0</v>
      </c>
      <c r="AU14" s="82">
        <v>0</v>
      </c>
      <c r="AV14" s="82">
        <v>0</v>
      </c>
      <c r="AW14" s="82">
        <v>1.5630885122410547</v>
      </c>
      <c r="AX14" s="82">
        <v>1.1205273069679851</v>
      </c>
      <c r="AY14" s="82">
        <v>0</v>
      </c>
      <c r="AZ14" s="82">
        <v>0</v>
      </c>
      <c r="BA14" s="82">
        <v>1E-3</v>
      </c>
      <c r="BB14" s="82">
        <v>0</v>
      </c>
      <c r="BC14" s="82">
        <v>0</v>
      </c>
      <c r="BD14" s="82">
        <v>5.2561205273069689</v>
      </c>
      <c r="BE14" s="82">
        <v>0</v>
      </c>
      <c r="BF14" s="82">
        <v>0</v>
      </c>
      <c r="BG14" s="82">
        <v>0.88888888888888895</v>
      </c>
      <c r="BH14" s="82">
        <v>0</v>
      </c>
      <c r="BI14" s="82">
        <v>0</v>
      </c>
      <c r="BJ14" s="82">
        <v>2.5649717514124295</v>
      </c>
      <c r="BK14" s="82">
        <v>0</v>
      </c>
      <c r="BL14" s="82">
        <v>1.7853107344632768</v>
      </c>
      <c r="BM14" s="29">
        <v>1.7853107344632768</v>
      </c>
      <c r="BN14" s="82">
        <v>0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/>
      <c r="BU14" s="82">
        <v>0</v>
      </c>
      <c r="BV14" s="82">
        <v>0</v>
      </c>
      <c r="BW14" s="82">
        <v>0</v>
      </c>
      <c r="BX14" s="82">
        <v>0</v>
      </c>
      <c r="BY14" s="82">
        <v>6.5951035781544265</v>
      </c>
      <c r="BZ14" s="82">
        <v>0</v>
      </c>
      <c r="CA14" s="82">
        <v>9.9378531073446315</v>
      </c>
      <c r="CB14" s="82">
        <v>0.89265536723163841</v>
      </c>
      <c r="CC14" s="82">
        <v>2.2504708097928439</v>
      </c>
      <c r="CD14" s="29">
        <f t="shared" si="1"/>
        <v>13.080979284369114</v>
      </c>
      <c r="CE14" s="96">
        <f t="shared" si="2"/>
        <v>7.9407363465160081</v>
      </c>
      <c r="CF14" s="40">
        <f t="shared" si="3"/>
        <v>4.3502824858757059</v>
      </c>
      <c r="CG14" s="40">
        <f t="shared" si="4"/>
        <v>12.291018832391714</v>
      </c>
      <c r="CH14" s="54"/>
      <c r="CI14" s="88" t="s">
        <v>140</v>
      </c>
      <c r="CJ14" s="15"/>
      <c r="CK14" s="15"/>
      <c r="CL14" s="32"/>
      <c r="DL14" s="15"/>
      <c r="DN14" s="110"/>
      <c r="DO14" s="146" t="s">
        <v>139</v>
      </c>
      <c r="DP14" s="147" t="s">
        <v>122</v>
      </c>
      <c r="DQ14" s="148" t="s">
        <v>227</v>
      </c>
      <c r="DR14" s="149">
        <v>4</v>
      </c>
      <c r="DS14" s="150">
        <v>19</v>
      </c>
      <c r="DT14" s="151">
        <v>119</v>
      </c>
      <c r="DU14" s="110"/>
      <c r="EU14" s="132"/>
      <c r="EV14" s="132"/>
      <c r="FA14" s="133"/>
      <c r="FB14" s="134"/>
      <c r="FC14" s="1"/>
      <c r="FD14" s="82"/>
      <c r="FE14" s="82"/>
    </row>
    <row r="15" spans="1:161" x14ac:dyDescent="0.25">
      <c r="A15">
        <v>10</v>
      </c>
      <c r="B15" s="62">
        <v>12</v>
      </c>
      <c r="C15" s="63" t="s">
        <v>141</v>
      </c>
      <c r="D15" s="64" t="s">
        <v>142</v>
      </c>
      <c r="E15" s="64" t="s">
        <v>118</v>
      </c>
      <c r="F15" s="77">
        <v>90</v>
      </c>
      <c r="G15" s="65">
        <v>26.7</v>
      </c>
      <c r="H15" s="66">
        <v>99.3</v>
      </c>
      <c r="I15" s="106">
        <f t="shared" si="0"/>
        <v>13.206682206682206</v>
      </c>
      <c r="J15" s="79" t="s">
        <v>119</v>
      </c>
      <c r="K15" s="65">
        <v>1</v>
      </c>
      <c r="L15" s="65">
        <v>31</v>
      </c>
      <c r="M15" s="107">
        <v>3</v>
      </c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>
        <v>0</v>
      </c>
      <c r="AU15" s="65">
        <v>0</v>
      </c>
      <c r="AV15" s="65">
        <v>0</v>
      </c>
      <c r="AW15" s="65">
        <v>8.8484848484848495</v>
      </c>
      <c r="AX15" s="65">
        <v>0</v>
      </c>
      <c r="AY15" s="65">
        <v>0</v>
      </c>
      <c r="AZ15" s="65">
        <v>0</v>
      </c>
      <c r="BA15" s="65">
        <v>0</v>
      </c>
      <c r="BB15" s="65">
        <v>0</v>
      </c>
      <c r="BC15" s="65">
        <v>0</v>
      </c>
      <c r="BD15" s="65">
        <v>0.77777777777777779</v>
      </c>
      <c r="BE15" s="65">
        <v>0</v>
      </c>
      <c r="BF15" s="65">
        <v>0</v>
      </c>
      <c r="BG15" s="65">
        <v>1.5151515151515154</v>
      </c>
      <c r="BH15" s="65">
        <v>0</v>
      </c>
      <c r="BI15" s="65">
        <v>0.11655011655011654</v>
      </c>
      <c r="BJ15" s="65">
        <v>1.8212898212898214</v>
      </c>
      <c r="BK15" s="65">
        <v>0</v>
      </c>
      <c r="BL15" s="65">
        <v>0.44444444444444448</v>
      </c>
      <c r="BM15" s="66">
        <v>0.44444444444444448</v>
      </c>
      <c r="BN15" s="65">
        <v>0</v>
      </c>
      <c r="BO15" s="65">
        <v>0</v>
      </c>
      <c r="BP15" s="65">
        <v>0</v>
      </c>
      <c r="BQ15" s="65">
        <v>0.89432789432789439</v>
      </c>
      <c r="BR15" s="65">
        <v>0</v>
      </c>
      <c r="BS15" s="65">
        <v>0</v>
      </c>
      <c r="BT15" s="65"/>
      <c r="BU15" s="65">
        <v>0</v>
      </c>
      <c r="BV15" s="65">
        <v>0</v>
      </c>
      <c r="BW15" s="65">
        <v>0.11655011655011654</v>
      </c>
      <c r="BX15" s="65">
        <v>0</v>
      </c>
      <c r="BY15" s="65">
        <v>1.4662004662004662</v>
      </c>
      <c r="BZ15" s="65">
        <v>0</v>
      </c>
      <c r="CA15" s="65">
        <v>7.2307692307692308</v>
      </c>
      <c r="CB15" s="65">
        <v>0</v>
      </c>
      <c r="CC15" s="65">
        <v>5.9759129759129754</v>
      </c>
      <c r="CD15" s="66">
        <f t="shared" si="1"/>
        <v>13.206682206682206</v>
      </c>
      <c r="CE15" s="102">
        <f t="shared" si="2"/>
        <v>9.7428127428127453</v>
      </c>
      <c r="CF15" s="69">
        <f t="shared" si="3"/>
        <v>2.2657342657342658</v>
      </c>
      <c r="CG15" s="69">
        <f t="shared" si="4"/>
        <v>12.008547008547012</v>
      </c>
      <c r="CH15" s="70" t="s">
        <v>124</v>
      </c>
      <c r="CI15" s="90" t="s">
        <v>131</v>
      </c>
      <c r="CJ15" s="15"/>
      <c r="CK15" s="15"/>
      <c r="CL15" s="32"/>
      <c r="DL15" s="15"/>
      <c r="DN15" s="110"/>
      <c r="DO15" s="152" t="s">
        <v>141</v>
      </c>
      <c r="DP15" s="153" t="s">
        <v>142</v>
      </c>
      <c r="DQ15" s="154" t="s">
        <v>118</v>
      </c>
      <c r="DR15" s="155">
        <v>1</v>
      </c>
      <c r="DS15" s="156">
        <v>26.7</v>
      </c>
      <c r="DT15" s="157">
        <v>99.3</v>
      </c>
      <c r="DU15" s="110"/>
      <c r="EU15" s="132"/>
      <c r="EV15" s="132"/>
      <c r="FA15" s="133"/>
      <c r="FB15" s="134"/>
      <c r="FC15" s="1"/>
      <c r="FD15" s="82"/>
      <c r="FE15" s="82"/>
    </row>
    <row r="16" spans="1:161" x14ac:dyDescent="0.25">
      <c r="A16">
        <v>11</v>
      </c>
      <c r="B16" s="16">
        <v>9</v>
      </c>
      <c r="C16" s="80" t="s">
        <v>143</v>
      </c>
      <c r="D16" s="81" t="s">
        <v>144</v>
      </c>
      <c r="E16" s="81" t="s">
        <v>145</v>
      </c>
      <c r="F16" s="41">
        <v>50</v>
      </c>
      <c r="G16" s="82">
        <v>20.609999999999992</v>
      </c>
      <c r="H16" s="29">
        <v>45.961968403697917</v>
      </c>
      <c r="I16" s="103">
        <f t="shared" si="0"/>
        <v>13.554347826086957</v>
      </c>
      <c r="J16" s="84" t="s">
        <v>119</v>
      </c>
      <c r="K16" s="82">
        <v>1</v>
      </c>
      <c r="L16" s="85">
        <v>34</v>
      </c>
      <c r="M16" s="104">
        <v>6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>
        <v>0</v>
      </c>
      <c r="AU16" s="82">
        <v>1.1038647342995169</v>
      </c>
      <c r="AV16" s="85">
        <v>0</v>
      </c>
      <c r="AW16" s="85">
        <v>0.11111111111111112</v>
      </c>
      <c r="AX16" s="85">
        <v>0.27777777777777779</v>
      </c>
      <c r="AY16" s="85">
        <v>0</v>
      </c>
      <c r="AZ16" s="85">
        <v>0</v>
      </c>
      <c r="BA16" s="85">
        <v>0.11111111111111112</v>
      </c>
      <c r="BB16" s="85">
        <v>0</v>
      </c>
      <c r="BC16" s="82">
        <v>0</v>
      </c>
      <c r="BD16" s="85">
        <v>1.0942028985507246</v>
      </c>
      <c r="BE16" s="85">
        <v>0</v>
      </c>
      <c r="BF16" s="85">
        <v>0</v>
      </c>
      <c r="BG16" s="85">
        <v>0</v>
      </c>
      <c r="BH16" s="85">
        <v>0</v>
      </c>
      <c r="BI16" s="85">
        <v>1.144927536231884</v>
      </c>
      <c r="BJ16" s="85">
        <v>5.2439613526570055</v>
      </c>
      <c r="BK16" s="85">
        <v>0</v>
      </c>
      <c r="BL16" s="85">
        <v>1.2318840579710146</v>
      </c>
      <c r="BM16" s="29">
        <v>1.2318840579710146</v>
      </c>
      <c r="BN16" s="85">
        <v>0</v>
      </c>
      <c r="BO16" s="85">
        <v>0</v>
      </c>
      <c r="BP16" s="85">
        <v>0</v>
      </c>
      <c r="BQ16" s="85">
        <v>0.11111111111111112</v>
      </c>
      <c r="BR16" s="85">
        <v>0</v>
      </c>
      <c r="BS16" s="85">
        <v>0</v>
      </c>
      <c r="BT16" s="85"/>
      <c r="BU16" s="85">
        <v>0</v>
      </c>
      <c r="BV16" s="85">
        <v>0</v>
      </c>
      <c r="BW16" s="85">
        <v>0</v>
      </c>
      <c r="BX16" s="85">
        <v>0</v>
      </c>
      <c r="BY16" s="85">
        <v>2.7149758454106281</v>
      </c>
      <c r="BZ16" s="85">
        <v>0</v>
      </c>
      <c r="CA16" s="85">
        <v>6.7342995169082132</v>
      </c>
      <c r="CB16" s="85">
        <v>9.0579710144927536E-2</v>
      </c>
      <c r="CC16" s="85">
        <v>6.7294685990338161</v>
      </c>
      <c r="CD16" s="105">
        <f t="shared" si="1"/>
        <v>13.554347826086957</v>
      </c>
      <c r="CE16" s="96">
        <f t="shared" si="2"/>
        <v>3.8429951690821254</v>
      </c>
      <c r="CF16" s="40">
        <f t="shared" si="3"/>
        <v>6.4758454106280201</v>
      </c>
      <c r="CG16" s="40">
        <f t="shared" si="4"/>
        <v>10.318840579710145</v>
      </c>
      <c r="CH16" s="54" t="s">
        <v>146</v>
      </c>
      <c r="CI16" s="91" t="s">
        <v>131</v>
      </c>
      <c r="CJ16" s="15"/>
      <c r="CK16" s="15"/>
      <c r="CL16" s="32"/>
      <c r="DL16" s="15"/>
      <c r="DN16" s="110"/>
      <c r="DO16" s="140" t="s">
        <v>143</v>
      </c>
      <c r="DP16" s="141" t="s">
        <v>144</v>
      </c>
      <c r="DQ16" s="142" t="s">
        <v>145</v>
      </c>
      <c r="DR16" s="143">
        <v>3</v>
      </c>
      <c r="DS16" s="144">
        <v>20.609999999999992</v>
      </c>
      <c r="DT16" s="145">
        <v>45.961968403697917</v>
      </c>
      <c r="DU16" s="110"/>
      <c r="EU16" s="132"/>
      <c r="EV16" s="132"/>
      <c r="FA16" s="133"/>
      <c r="FB16" s="134"/>
      <c r="FC16" s="1"/>
      <c r="FD16" s="82"/>
      <c r="FE16" s="82"/>
    </row>
    <row r="17" spans="1:161" x14ac:dyDescent="0.25">
      <c r="A17">
        <v>12</v>
      </c>
      <c r="B17" s="16">
        <v>24</v>
      </c>
      <c r="C17" s="80" t="s">
        <v>147</v>
      </c>
      <c r="D17" s="81" t="s">
        <v>122</v>
      </c>
      <c r="E17" s="81" t="s">
        <v>123</v>
      </c>
      <c r="F17" s="41">
        <v>150</v>
      </c>
      <c r="G17" s="82">
        <v>14.347333333333326</v>
      </c>
      <c r="H17" s="29">
        <v>36.19763391497213</v>
      </c>
      <c r="I17" s="103">
        <f t="shared" si="0"/>
        <v>9.6225641025641018</v>
      </c>
      <c r="J17" s="84" t="s">
        <v>119</v>
      </c>
      <c r="K17" s="82">
        <v>1</v>
      </c>
      <c r="L17" s="85">
        <v>33</v>
      </c>
      <c r="M17" s="104">
        <v>13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5"/>
      <c r="AT17" s="85">
        <v>0</v>
      </c>
      <c r="AU17" s="85">
        <v>0.10256410256410257</v>
      </c>
      <c r="AV17" s="85">
        <v>0</v>
      </c>
      <c r="AW17" s="85">
        <v>2.5123076923076919</v>
      </c>
      <c r="AX17" s="85">
        <v>0.25615384615384618</v>
      </c>
      <c r="AY17" s="85">
        <v>2.7687179487179492</v>
      </c>
      <c r="AZ17" s="85">
        <v>0</v>
      </c>
      <c r="BA17" s="85">
        <v>0.20512820512820515</v>
      </c>
      <c r="BB17" s="85">
        <v>0</v>
      </c>
      <c r="BC17" s="85">
        <v>0</v>
      </c>
      <c r="BD17" s="85">
        <v>0.89769230769230779</v>
      </c>
      <c r="BE17" s="82">
        <v>0</v>
      </c>
      <c r="BF17" s="82">
        <v>0</v>
      </c>
      <c r="BG17" s="82">
        <v>1.5384615384615385</v>
      </c>
      <c r="BH17" s="82">
        <v>0</v>
      </c>
      <c r="BI17" s="82">
        <v>0.64102564102564108</v>
      </c>
      <c r="BJ17" s="85">
        <v>1.3587179487179486</v>
      </c>
      <c r="BK17" s="85">
        <v>0.11083333333333334</v>
      </c>
      <c r="BL17" s="85">
        <v>0.58974358974358987</v>
      </c>
      <c r="BM17" s="29">
        <v>0.70057692307692321</v>
      </c>
      <c r="BN17" s="82">
        <v>0</v>
      </c>
      <c r="BO17" s="82">
        <v>0</v>
      </c>
      <c r="BP17" s="85">
        <v>0</v>
      </c>
      <c r="BQ17" s="85">
        <v>1.5897435897435899</v>
      </c>
      <c r="BR17" s="85">
        <v>0.97410256410256413</v>
      </c>
      <c r="BS17" s="85">
        <v>0.97410256410256402</v>
      </c>
      <c r="BT17" s="85"/>
      <c r="BU17" s="85">
        <v>0</v>
      </c>
      <c r="BV17" s="85">
        <v>0.4102564102564103</v>
      </c>
      <c r="BW17" s="85">
        <v>0.27750000000000002</v>
      </c>
      <c r="BX17" s="85">
        <v>0</v>
      </c>
      <c r="BY17" s="85">
        <v>0.76923076923076927</v>
      </c>
      <c r="BZ17" s="85">
        <v>0</v>
      </c>
      <c r="CA17" s="85">
        <v>6.6999999999999993</v>
      </c>
      <c r="CB17" s="85">
        <v>0.51282051282051277</v>
      </c>
      <c r="CC17" s="85">
        <v>2.4097435897435902</v>
      </c>
      <c r="CD17" s="105">
        <f t="shared" si="1"/>
        <v>9.6225641025641018</v>
      </c>
      <c r="CE17" s="96">
        <f t="shared" si="2"/>
        <v>7.3835897435897442</v>
      </c>
      <c r="CF17" s="40">
        <f t="shared" si="3"/>
        <v>2.0592948717948718</v>
      </c>
      <c r="CG17" s="40">
        <f t="shared" si="4"/>
        <v>9.4428846153846155</v>
      </c>
      <c r="CH17" s="54" t="s">
        <v>148</v>
      </c>
      <c r="CI17" s="88"/>
      <c r="CJ17" s="15"/>
      <c r="CK17" s="15"/>
      <c r="CL17" s="32"/>
      <c r="DL17" s="15"/>
      <c r="DN17" s="110"/>
      <c r="DO17" s="146" t="s">
        <v>147</v>
      </c>
      <c r="DP17" s="147" t="s">
        <v>122</v>
      </c>
      <c r="DQ17" s="148" t="s">
        <v>226</v>
      </c>
      <c r="DR17" s="149">
        <v>2</v>
      </c>
      <c r="DS17" s="150">
        <v>14.347333333333326</v>
      </c>
      <c r="DT17" s="151">
        <v>36.19763391497213</v>
      </c>
      <c r="DU17" s="110"/>
      <c r="EU17" s="132"/>
      <c r="EV17" s="132"/>
      <c r="FA17" s="133"/>
      <c r="FB17" s="134"/>
      <c r="FC17" s="1"/>
      <c r="FD17" s="82"/>
      <c r="FE17" s="82"/>
    </row>
    <row r="18" spans="1:161" x14ac:dyDescent="0.25">
      <c r="A18">
        <v>13</v>
      </c>
      <c r="B18" s="16">
        <v>13</v>
      </c>
      <c r="C18" s="80" t="s">
        <v>149</v>
      </c>
      <c r="D18" s="81" t="s">
        <v>122</v>
      </c>
      <c r="E18" s="81" t="s">
        <v>123</v>
      </c>
      <c r="F18" s="41">
        <v>72</v>
      </c>
      <c r="G18" s="82">
        <v>14.66527777777778</v>
      </c>
      <c r="H18" s="29">
        <v>31.029918851099183</v>
      </c>
      <c r="I18" s="97">
        <f t="shared" si="0"/>
        <v>10.666666666666668</v>
      </c>
      <c r="J18" s="83" t="s">
        <v>150</v>
      </c>
      <c r="K18" s="82">
        <v>6</v>
      </c>
      <c r="L18" s="82">
        <v>33</v>
      </c>
      <c r="M18" s="98">
        <v>6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>
        <v>0</v>
      </c>
      <c r="AU18" s="82">
        <v>0</v>
      </c>
      <c r="AV18" s="82">
        <v>0</v>
      </c>
      <c r="AW18" s="82">
        <v>3.6111111111111112</v>
      </c>
      <c r="AX18" s="82">
        <v>0</v>
      </c>
      <c r="AY18" s="82">
        <v>2.5000000000000004</v>
      </c>
      <c r="AZ18" s="82">
        <v>0</v>
      </c>
      <c r="BA18" s="82">
        <v>0</v>
      </c>
      <c r="BB18" s="82">
        <v>0</v>
      </c>
      <c r="BC18" s="82">
        <v>0</v>
      </c>
      <c r="BD18" s="82">
        <v>3.2222222222222228</v>
      </c>
      <c r="BE18" s="82">
        <v>0</v>
      </c>
      <c r="BF18" s="82">
        <v>0</v>
      </c>
      <c r="BG18" s="82">
        <v>0</v>
      </c>
      <c r="BH18" s="82">
        <v>0</v>
      </c>
      <c r="BI18" s="82">
        <v>5.5555555555555559E-2</v>
      </c>
      <c r="BJ18" s="82">
        <v>2.7777777777777781</v>
      </c>
      <c r="BK18" s="82">
        <v>0</v>
      </c>
      <c r="BL18" s="82">
        <v>0.11111111111111112</v>
      </c>
      <c r="BM18" s="29">
        <v>0.11111111111111112</v>
      </c>
      <c r="BN18" s="82">
        <v>0</v>
      </c>
      <c r="BO18" s="82">
        <v>0</v>
      </c>
      <c r="BP18" s="82">
        <v>0</v>
      </c>
      <c r="BQ18" s="82">
        <v>1.1666666666666667</v>
      </c>
      <c r="BR18" s="82">
        <v>0</v>
      </c>
      <c r="BS18" s="82">
        <v>0.66666666666666663</v>
      </c>
      <c r="BT18" s="82"/>
      <c r="BU18" s="82">
        <v>0</v>
      </c>
      <c r="BV18" s="82">
        <v>0</v>
      </c>
      <c r="BW18" s="82">
        <v>0</v>
      </c>
      <c r="BX18" s="82">
        <v>0</v>
      </c>
      <c r="BY18" s="82">
        <v>1.1666666666666667</v>
      </c>
      <c r="BZ18" s="82">
        <v>0</v>
      </c>
      <c r="CA18" s="82">
        <v>5.8888888888888893</v>
      </c>
      <c r="CB18" s="82">
        <v>0.33333333333333331</v>
      </c>
      <c r="CC18" s="82">
        <v>4.4444444444444455</v>
      </c>
      <c r="CD18" s="29">
        <f t="shared" si="1"/>
        <v>10.666666666666668</v>
      </c>
      <c r="CE18" s="96">
        <f t="shared" si="2"/>
        <v>9.3888888888888893</v>
      </c>
      <c r="CF18" s="40">
        <f t="shared" si="3"/>
        <v>2.8888888888888893</v>
      </c>
      <c r="CG18" s="40">
        <f t="shared" si="4"/>
        <v>12.277777777777779</v>
      </c>
      <c r="CH18" s="54" t="s">
        <v>151</v>
      </c>
      <c r="CI18" s="88" t="s">
        <v>131</v>
      </c>
      <c r="CJ18" s="15"/>
      <c r="CK18" s="15"/>
      <c r="CL18" s="32"/>
      <c r="DL18" s="15"/>
      <c r="DN18" s="110"/>
      <c r="DO18" s="146" t="s">
        <v>149</v>
      </c>
      <c r="DP18" s="147" t="s">
        <v>133</v>
      </c>
      <c r="DQ18" s="148" t="s">
        <v>118</v>
      </c>
      <c r="DR18" s="149">
        <v>1</v>
      </c>
      <c r="DS18" s="150">
        <v>14.66527777777778</v>
      </c>
      <c r="DT18" s="151">
        <v>31.029918851099183</v>
      </c>
      <c r="DU18" s="110"/>
      <c r="EU18" s="132"/>
      <c r="EV18" s="132"/>
      <c r="FA18" s="133"/>
      <c r="FB18" s="134"/>
      <c r="FC18" s="1"/>
      <c r="FD18" s="82"/>
      <c r="FE18" s="82"/>
    </row>
    <row r="19" spans="1:161" x14ac:dyDescent="0.25">
      <c r="A19">
        <v>14</v>
      </c>
      <c r="B19" s="16">
        <v>3.1</v>
      </c>
      <c r="C19" s="80" t="s">
        <v>152</v>
      </c>
      <c r="D19" s="81" t="s">
        <v>122</v>
      </c>
      <c r="E19" s="81" t="s">
        <v>123</v>
      </c>
      <c r="F19" s="41">
        <v>12</v>
      </c>
      <c r="G19" s="82">
        <v>14.9</v>
      </c>
      <c r="H19" s="29">
        <v>25.6</v>
      </c>
      <c r="I19" s="97">
        <f t="shared" si="0"/>
        <v>12.521739130434783</v>
      </c>
      <c r="J19" s="83" t="s">
        <v>134</v>
      </c>
      <c r="K19" s="82">
        <v>4</v>
      </c>
      <c r="L19" s="82">
        <v>30</v>
      </c>
      <c r="M19" s="98">
        <v>2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>
        <v>0</v>
      </c>
      <c r="AT19" s="82">
        <v>0</v>
      </c>
      <c r="AU19" s="82">
        <v>0</v>
      </c>
      <c r="AV19" s="82">
        <v>0</v>
      </c>
      <c r="AW19" s="82">
        <v>10.016164994425864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4.6733556298773689</v>
      </c>
      <c r="BE19" s="82">
        <v>0</v>
      </c>
      <c r="BF19" s="82">
        <v>0</v>
      </c>
      <c r="BG19" s="82">
        <v>0</v>
      </c>
      <c r="BH19" s="82">
        <v>0</v>
      </c>
      <c r="BI19" s="82">
        <v>5.0000000000000001E-4</v>
      </c>
      <c r="BJ19" s="82">
        <v>2.6711259754738017</v>
      </c>
      <c r="BK19" s="82">
        <v>0</v>
      </c>
      <c r="BL19" s="82">
        <v>0</v>
      </c>
      <c r="BM19" s="29">
        <v>0</v>
      </c>
      <c r="BN19" s="82">
        <v>0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/>
      <c r="BU19" s="82">
        <v>0</v>
      </c>
      <c r="BV19" s="82">
        <v>0</v>
      </c>
      <c r="BW19" s="82">
        <v>0</v>
      </c>
      <c r="BX19" s="82">
        <v>0</v>
      </c>
      <c r="BY19" s="82">
        <v>2.5044593088071352</v>
      </c>
      <c r="BZ19" s="82">
        <v>0</v>
      </c>
      <c r="CA19" s="82">
        <v>6.1761426978818283</v>
      </c>
      <c r="CB19" s="82">
        <v>0.50167224080267558</v>
      </c>
      <c r="CC19" s="82">
        <v>5.8439241917502791</v>
      </c>
      <c r="CD19" s="29">
        <f t="shared" si="1"/>
        <v>12.521739130434783</v>
      </c>
      <c r="CE19" s="96">
        <f t="shared" si="2"/>
        <v>14.690020624303234</v>
      </c>
      <c r="CF19" s="40">
        <f t="shared" si="3"/>
        <v>2.6711259754738017</v>
      </c>
      <c r="CG19" s="40">
        <f t="shared" si="4"/>
        <v>17.361146599777037</v>
      </c>
      <c r="CH19" s="54" t="s">
        <v>153</v>
      </c>
      <c r="CI19" s="91" t="s">
        <v>131</v>
      </c>
      <c r="CJ19" s="15"/>
      <c r="CK19" s="15"/>
      <c r="CL19" s="32"/>
      <c r="DL19" s="15"/>
      <c r="DN19" s="110"/>
      <c r="DO19" s="146" t="s">
        <v>152</v>
      </c>
      <c r="DP19" s="147" t="s">
        <v>122</v>
      </c>
      <c r="DQ19" s="148" t="s">
        <v>226</v>
      </c>
      <c r="DR19" s="149">
        <v>2</v>
      </c>
      <c r="DS19" s="150">
        <v>14.9</v>
      </c>
      <c r="DT19" s="151">
        <v>25.6</v>
      </c>
      <c r="DU19" s="110"/>
      <c r="EU19" s="132"/>
      <c r="EV19" s="132"/>
      <c r="FA19" s="133"/>
      <c r="FB19" s="134"/>
      <c r="FC19" s="1"/>
      <c r="FD19" s="82"/>
      <c r="FE19" s="82"/>
    </row>
    <row r="20" spans="1:161" x14ac:dyDescent="0.25">
      <c r="A20">
        <v>15</v>
      </c>
      <c r="B20" s="62">
        <v>22.1</v>
      </c>
      <c r="C20" s="63" t="s">
        <v>154</v>
      </c>
      <c r="D20" s="64" t="s">
        <v>122</v>
      </c>
      <c r="E20" s="64" t="s">
        <v>123</v>
      </c>
      <c r="F20" s="77">
        <v>43</v>
      </c>
      <c r="G20" s="65">
        <v>15.6</v>
      </c>
      <c r="H20" s="66">
        <v>19.3</v>
      </c>
      <c r="I20" s="106">
        <f t="shared" si="0"/>
        <v>12.666666666666668</v>
      </c>
      <c r="J20" s="79" t="s">
        <v>119</v>
      </c>
      <c r="K20" s="65">
        <v>1</v>
      </c>
      <c r="L20" s="65">
        <v>26.00896860986547</v>
      </c>
      <c r="M20" s="107">
        <v>1</v>
      </c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>
        <v>0</v>
      </c>
      <c r="AT20" s="65">
        <v>0</v>
      </c>
      <c r="AU20" s="65">
        <v>0</v>
      </c>
      <c r="AV20" s="65">
        <v>0</v>
      </c>
      <c r="AW20" s="65">
        <v>3</v>
      </c>
      <c r="AX20" s="65">
        <v>0</v>
      </c>
      <c r="AY20" s="65">
        <v>0</v>
      </c>
      <c r="AZ20" s="65">
        <v>0</v>
      </c>
      <c r="BA20" s="65">
        <v>0</v>
      </c>
      <c r="BB20" s="65">
        <v>0</v>
      </c>
      <c r="BC20" s="65">
        <v>0</v>
      </c>
      <c r="BD20" s="65">
        <v>10</v>
      </c>
      <c r="BE20" s="65">
        <v>0</v>
      </c>
      <c r="BF20" s="65">
        <v>0</v>
      </c>
      <c r="BG20" s="65">
        <v>0</v>
      </c>
      <c r="BH20" s="65">
        <v>0</v>
      </c>
      <c r="BI20" s="65">
        <v>0</v>
      </c>
      <c r="BJ20" s="65">
        <v>1</v>
      </c>
      <c r="BK20" s="65">
        <v>0</v>
      </c>
      <c r="BL20" s="65">
        <v>4.666666666666667</v>
      </c>
      <c r="BM20" s="66">
        <v>4.666666666666667</v>
      </c>
      <c r="BN20" s="65">
        <v>0</v>
      </c>
      <c r="BO20" s="65">
        <v>0</v>
      </c>
      <c r="BP20" s="65">
        <v>0</v>
      </c>
      <c r="BQ20" s="65">
        <v>1.6666666666666667</v>
      </c>
      <c r="BR20" s="65">
        <v>0</v>
      </c>
      <c r="BS20" s="65">
        <v>0</v>
      </c>
      <c r="BT20" s="65"/>
      <c r="BU20" s="65">
        <v>0</v>
      </c>
      <c r="BV20" s="65">
        <v>0</v>
      </c>
      <c r="BW20" s="65">
        <v>0</v>
      </c>
      <c r="BX20" s="65">
        <v>0</v>
      </c>
      <c r="BY20" s="65">
        <v>1.3333333333333335</v>
      </c>
      <c r="BZ20" s="65">
        <v>0</v>
      </c>
      <c r="CA20" s="65">
        <v>7.0000000000000009</v>
      </c>
      <c r="CB20" s="65">
        <v>0.33333333333333337</v>
      </c>
      <c r="CC20" s="65">
        <v>5.3333333333333339</v>
      </c>
      <c r="CD20" s="66">
        <f t="shared" si="1"/>
        <v>12.666666666666668</v>
      </c>
      <c r="CE20" s="102">
        <f t="shared" si="2"/>
        <v>13</v>
      </c>
      <c r="CF20" s="69">
        <f t="shared" si="3"/>
        <v>5.666666666666667</v>
      </c>
      <c r="CG20" s="69">
        <f t="shared" si="4"/>
        <v>18.666666666666668</v>
      </c>
      <c r="CH20" s="70" t="s">
        <v>155</v>
      </c>
      <c r="CI20" s="89" t="s">
        <v>131</v>
      </c>
      <c r="CJ20" s="15"/>
      <c r="CK20" s="15"/>
      <c r="CL20" s="32"/>
      <c r="DL20" s="15"/>
      <c r="DN20" s="110"/>
      <c r="DO20" s="152" t="s">
        <v>154</v>
      </c>
      <c r="DP20" s="153" t="s">
        <v>122</v>
      </c>
      <c r="DQ20" s="154" t="s">
        <v>226</v>
      </c>
      <c r="DR20" s="155">
        <v>2</v>
      </c>
      <c r="DS20" s="156">
        <v>15.6</v>
      </c>
      <c r="DT20" s="157">
        <v>19.3</v>
      </c>
      <c r="DU20" s="110"/>
      <c r="EU20" s="132"/>
      <c r="EV20" s="132"/>
      <c r="FA20" s="133"/>
      <c r="FB20" s="134"/>
      <c r="FC20" s="1"/>
      <c r="FD20" s="82"/>
      <c r="FE20" s="82"/>
    </row>
    <row r="21" spans="1:161" x14ac:dyDescent="0.25">
      <c r="A21">
        <v>16</v>
      </c>
      <c r="B21" s="16">
        <v>20</v>
      </c>
      <c r="C21" s="80" t="s">
        <v>156</v>
      </c>
      <c r="D21" s="81" t="s">
        <v>122</v>
      </c>
      <c r="E21" s="81" t="s">
        <v>123</v>
      </c>
      <c r="F21" s="41">
        <v>280</v>
      </c>
      <c r="G21" s="82">
        <v>16.408928571428572</v>
      </c>
      <c r="H21" s="29">
        <v>13.720769209913064</v>
      </c>
      <c r="I21" s="97">
        <f t="shared" si="0"/>
        <v>12.899999999999999</v>
      </c>
      <c r="J21" s="83" t="s">
        <v>150</v>
      </c>
      <c r="K21" s="82">
        <v>6</v>
      </c>
      <c r="L21" s="82">
        <v>34</v>
      </c>
      <c r="M21" s="98">
        <v>10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>
        <v>0</v>
      </c>
      <c r="AU21" s="82">
        <v>0</v>
      </c>
      <c r="AV21" s="82">
        <v>0</v>
      </c>
      <c r="AW21" s="82">
        <v>1.5666666666666669</v>
      </c>
      <c r="AX21" s="82">
        <v>0</v>
      </c>
      <c r="AY21" s="82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2.2666666666666666</v>
      </c>
      <c r="BE21" s="82">
        <v>0</v>
      </c>
      <c r="BF21" s="82">
        <v>0</v>
      </c>
      <c r="BG21" s="82">
        <v>1.3000000000000003</v>
      </c>
      <c r="BH21" s="82">
        <v>0</v>
      </c>
      <c r="BI21" s="82">
        <v>0</v>
      </c>
      <c r="BJ21" s="82">
        <v>5.3</v>
      </c>
      <c r="BK21" s="82">
        <v>6.666666666666668E-2</v>
      </c>
      <c r="BL21" s="82">
        <v>0.46666666666666667</v>
      </c>
      <c r="BM21" s="29">
        <v>0.53333333333333333</v>
      </c>
      <c r="BN21" s="82">
        <v>0</v>
      </c>
      <c r="BO21" s="82">
        <v>0</v>
      </c>
      <c r="BP21" s="82">
        <v>0</v>
      </c>
      <c r="BQ21" s="82">
        <v>2.1000000000000005</v>
      </c>
      <c r="BR21" s="82">
        <v>0</v>
      </c>
      <c r="BS21" s="82">
        <v>0.23333333333333334</v>
      </c>
      <c r="BT21" s="82"/>
      <c r="BU21" s="82">
        <v>0</v>
      </c>
      <c r="BV21" s="82">
        <v>0</v>
      </c>
      <c r="BW21" s="82">
        <v>0.13333333333333336</v>
      </c>
      <c r="BX21" s="82">
        <v>0</v>
      </c>
      <c r="BY21" s="82">
        <v>4</v>
      </c>
      <c r="BZ21" s="82">
        <v>0</v>
      </c>
      <c r="CA21" s="82">
        <v>5.9666666666666659</v>
      </c>
      <c r="CB21" s="82">
        <v>1.4666666666666668</v>
      </c>
      <c r="CC21" s="82">
        <v>5.4666666666666668</v>
      </c>
      <c r="CD21" s="29">
        <f t="shared" si="1"/>
        <v>12.899999999999999</v>
      </c>
      <c r="CE21" s="96">
        <f t="shared" si="2"/>
        <v>3.8333333333333335</v>
      </c>
      <c r="CF21" s="40">
        <f t="shared" si="3"/>
        <v>5.833333333333333</v>
      </c>
      <c r="CG21" s="40">
        <f t="shared" si="4"/>
        <v>9.6666666666666661</v>
      </c>
      <c r="CH21" s="71" t="s">
        <v>5</v>
      </c>
      <c r="CI21" s="91" t="s">
        <v>131</v>
      </c>
      <c r="CJ21" s="15"/>
      <c r="CK21" s="15"/>
      <c r="CL21" s="32"/>
      <c r="DL21" s="15"/>
      <c r="DN21" s="110"/>
      <c r="DO21" s="140" t="s">
        <v>156</v>
      </c>
      <c r="DP21" s="141" t="s">
        <v>122</v>
      </c>
      <c r="DQ21" s="142" t="s">
        <v>227</v>
      </c>
      <c r="DR21" s="143">
        <v>4</v>
      </c>
      <c r="DS21" s="144">
        <v>16.408928571428572</v>
      </c>
      <c r="DT21" s="145">
        <v>13.720769209913064</v>
      </c>
      <c r="DU21" s="110"/>
      <c r="EU21" s="132"/>
      <c r="EV21" s="132"/>
      <c r="FA21" s="133"/>
      <c r="FB21" s="134"/>
      <c r="FC21" s="1"/>
      <c r="FD21" s="82"/>
      <c r="FE21" s="82"/>
    </row>
    <row r="22" spans="1:161" x14ac:dyDescent="0.25">
      <c r="A22">
        <v>17</v>
      </c>
      <c r="B22" s="16">
        <v>21.2</v>
      </c>
      <c r="C22" s="80" t="s">
        <v>157</v>
      </c>
      <c r="D22" s="81" t="s">
        <v>122</v>
      </c>
      <c r="E22" s="81" t="s">
        <v>123</v>
      </c>
      <c r="F22" s="41">
        <v>27</v>
      </c>
      <c r="G22" s="82">
        <v>20.877777777777776</v>
      </c>
      <c r="H22" s="29">
        <v>8.5162457762567687</v>
      </c>
      <c r="I22" s="103">
        <f t="shared" si="0"/>
        <v>17.444444444444443</v>
      </c>
      <c r="J22" s="84" t="s">
        <v>119</v>
      </c>
      <c r="K22" s="82">
        <v>1</v>
      </c>
      <c r="L22" s="85">
        <v>26</v>
      </c>
      <c r="M22" s="104">
        <v>3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>
        <v>0</v>
      </c>
      <c r="AT22" s="82">
        <v>0</v>
      </c>
      <c r="AU22" s="82">
        <v>0</v>
      </c>
      <c r="AV22" s="85">
        <v>0</v>
      </c>
      <c r="AW22" s="85">
        <v>2.7788888888888885</v>
      </c>
      <c r="AX22" s="85">
        <v>0</v>
      </c>
      <c r="AY22" s="85">
        <v>0</v>
      </c>
      <c r="AZ22" s="85">
        <v>0</v>
      </c>
      <c r="BA22" s="85">
        <v>0</v>
      </c>
      <c r="BB22" s="85">
        <v>0</v>
      </c>
      <c r="BC22" s="82">
        <v>0</v>
      </c>
      <c r="BD22" s="85">
        <v>0.66555555555555557</v>
      </c>
      <c r="BE22" s="85">
        <v>0</v>
      </c>
      <c r="BF22" s="85">
        <v>0</v>
      </c>
      <c r="BG22" s="85">
        <v>1.1111111111111047</v>
      </c>
      <c r="BH22" s="85">
        <v>0</v>
      </c>
      <c r="BI22" s="85">
        <v>0.22222222222222224</v>
      </c>
      <c r="BJ22" s="85">
        <v>0.22222222222222224</v>
      </c>
      <c r="BK22" s="85">
        <v>1</v>
      </c>
      <c r="BL22" s="85">
        <v>5.333333333333333</v>
      </c>
      <c r="BM22" s="29">
        <v>6.333333333333333</v>
      </c>
      <c r="BN22" s="85">
        <v>0</v>
      </c>
      <c r="BO22" s="85">
        <v>0.55555555555555558</v>
      </c>
      <c r="BP22" s="85">
        <v>0</v>
      </c>
      <c r="BQ22" s="85">
        <v>0.77777777777777768</v>
      </c>
      <c r="BR22" s="85">
        <v>0</v>
      </c>
      <c r="BS22" s="85">
        <v>0</v>
      </c>
      <c r="BT22" s="85"/>
      <c r="BU22" s="85">
        <v>0</v>
      </c>
      <c r="BV22" s="85">
        <v>0</v>
      </c>
      <c r="BW22" s="85">
        <v>0.44444444444444448</v>
      </c>
      <c r="BX22" s="85">
        <v>0</v>
      </c>
      <c r="BY22" s="85">
        <v>0.22222222222222232</v>
      </c>
      <c r="BZ22" s="85">
        <v>0</v>
      </c>
      <c r="CA22" s="85">
        <v>13.333333333333334</v>
      </c>
      <c r="CB22" s="85">
        <v>0.11111111111111112</v>
      </c>
      <c r="CC22" s="85">
        <v>4</v>
      </c>
      <c r="CD22" s="105">
        <f t="shared" si="1"/>
        <v>17.444444444444443</v>
      </c>
      <c r="CE22" s="96">
        <f t="shared" si="2"/>
        <v>3.6666666666666665</v>
      </c>
      <c r="CF22" s="40">
        <f t="shared" si="3"/>
        <v>7.1111111111111107</v>
      </c>
      <c r="CG22" s="40">
        <f t="shared" si="4"/>
        <v>10.777777777777777</v>
      </c>
      <c r="CH22" s="54" t="s">
        <v>158</v>
      </c>
      <c r="CI22" s="91"/>
      <c r="CJ22" s="15"/>
      <c r="CK22" s="15"/>
      <c r="CL22" s="32"/>
      <c r="DL22" s="15"/>
      <c r="DN22" s="110"/>
      <c r="DO22" s="146" t="s">
        <v>157</v>
      </c>
      <c r="DP22" s="147" t="s">
        <v>122</v>
      </c>
      <c r="DQ22" s="148" t="s">
        <v>226</v>
      </c>
      <c r="DR22" s="149">
        <v>2</v>
      </c>
      <c r="DS22" s="150">
        <v>20.877777777777776</v>
      </c>
      <c r="DT22" s="151">
        <v>8.5162457762567687</v>
      </c>
      <c r="DU22" s="110"/>
      <c r="EU22" s="132"/>
      <c r="EV22" s="132"/>
      <c r="FA22" s="133"/>
      <c r="FB22" s="134"/>
      <c r="FC22" s="1"/>
      <c r="FD22" s="82"/>
      <c r="FE22" s="82"/>
    </row>
    <row r="23" spans="1:161" ht="15" customHeight="1" x14ac:dyDescent="0.25">
      <c r="A23">
        <v>18</v>
      </c>
      <c r="B23" s="16">
        <v>10</v>
      </c>
      <c r="C23" s="80" t="s">
        <v>159</v>
      </c>
      <c r="D23" s="81" t="s">
        <v>133</v>
      </c>
      <c r="E23" s="81" t="s">
        <v>118</v>
      </c>
      <c r="F23" s="41">
        <v>54</v>
      </c>
      <c r="G23" s="82">
        <v>15.99</v>
      </c>
      <c r="H23" s="29">
        <v>6.5535145999553119</v>
      </c>
      <c r="I23" s="103">
        <f t="shared" si="0"/>
        <v>9.2717948717948726</v>
      </c>
      <c r="J23" s="84" t="s">
        <v>119</v>
      </c>
      <c r="K23" s="82">
        <v>1</v>
      </c>
      <c r="L23" s="85">
        <v>30</v>
      </c>
      <c r="M23" s="104">
        <v>5</v>
      </c>
      <c r="N23" s="82">
        <v>36.758751393533998</v>
      </c>
      <c r="O23" s="82">
        <v>19.480267558528428</v>
      </c>
      <c r="P23" s="82">
        <v>0</v>
      </c>
      <c r="Q23" s="82">
        <v>0</v>
      </c>
      <c r="R23" s="82">
        <v>6.666666666666668E-2</v>
      </c>
      <c r="S23" s="82">
        <v>3.4695652173913039</v>
      </c>
      <c r="T23" s="82">
        <v>0</v>
      </c>
      <c r="U23" s="82">
        <v>0</v>
      </c>
      <c r="V23" s="82">
        <v>6.666666666666668E-2</v>
      </c>
      <c r="W23" s="82">
        <v>1.734448160535117</v>
      </c>
      <c r="X23" s="82">
        <v>0.13333333333333336</v>
      </c>
      <c r="Y23" s="82">
        <v>0</v>
      </c>
      <c r="Z23" s="82">
        <v>0</v>
      </c>
      <c r="AA23" s="82">
        <v>1.4675585284280936</v>
      </c>
      <c r="AB23" s="82">
        <v>1.8006688963210702</v>
      </c>
      <c r="AC23" s="82">
        <v>0</v>
      </c>
      <c r="AD23" s="82">
        <v>0</v>
      </c>
      <c r="AE23" s="82">
        <v>1.5344481605351172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6.666666666666668E-2</v>
      </c>
      <c r="AM23" s="82">
        <v>0</v>
      </c>
      <c r="AN23" s="82">
        <v>0.66666666666666674</v>
      </c>
      <c r="AO23" s="82">
        <v>0</v>
      </c>
      <c r="AP23" s="82">
        <v>0</v>
      </c>
      <c r="AQ23" s="82">
        <v>0</v>
      </c>
      <c r="AR23" s="82">
        <v>0</v>
      </c>
      <c r="AS23" s="85"/>
      <c r="AT23" s="85">
        <v>0</v>
      </c>
      <c r="AU23" s="85">
        <v>0</v>
      </c>
      <c r="AV23" s="85">
        <v>0</v>
      </c>
      <c r="AW23" s="85">
        <v>5.5371237458193976</v>
      </c>
      <c r="AX23" s="85">
        <v>0</v>
      </c>
      <c r="AY23" s="85">
        <v>4.2693422519509481</v>
      </c>
      <c r="AZ23" s="85">
        <v>0.73333333333333328</v>
      </c>
      <c r="BA23" s="85">
        <v>0</v>
      </c>
      <c r="BB23" s="85">
        <v>0</v>
      </c>
      <c r="BC23" s="85">
        <v>0</v>
      </c>
      <c r="BD23" s="85">
        <v>1.6020066889632107</v>
      </c>
      <c r="BE23" s="82">
        <v>0</v>
      </c>
      <c r="BF23" s="82">
        <v>0</v>
      </c>
      <c r="BG23" s="82">
        <v>3.2006688963210705</v>
      </c>
      <c r="BH23" s="82">
        <v>0</v>
      </c>
      <c r="BI23" s="82">
        <v>0</v>
      </c>
      <c r="BJ23" s="85">
        <v>3.5366778149386855</v>
      </c>
      <c r="BK23" s="85">
        <v>0</v>
      </c>
      <c r="BL23" s="85">
        <v>0</v>
      </c>
      <c r="BM23" s="29">
        <v>0</v>
      </c>
      <c r="BN23" s="82">
        <v>0</v>
      </c>
      <c r="BO23" s="82">
        <v>0</v>
      </c>
      <c r="BP23" s="85">
        <v>0</v>
      </c>
      <c r="BQ23" s="85">
        <v>1.3342251950947603</v>
      </c>
      <c r="BR23" s="85">
        <v>0</v>
      </c>
      <c r="BS23" s="85">
        <v>1.7348940914158306</v>
      </c>
      <c r="BT23" s="85"/>
      <c r="BU23" s="85">
        <v>0</v>
      </c>
      <c r="BV23" s="85">
        <v>0</v>
      </c>
      <c r="BW23" s="85">
        <v>0</v>
      </c>
      <c r="BX23" s="85">
        <v>0</v>
      </c>
      <c r="BY23" s="85">
        <v>1.5342251950947605</v>
      </c>
      <c r="BZ23" s="85">
        <v>0</v>
      </c>
      <c r="CA23" s="85">
        <v>3.0013377926421407</v>
      </c>
      <c r="CB23" s="85">
        <v>0</v>
      </c>
      <c r="CC23" s="85">
        <v>6.2704570791527319</v>
      </c>
      <c r="CD23" s="105">
        <f t="shared" si="1"/>
        <v>9.2717948717948726</v>
      </c>
      <c r="CE23" s="96">
        <f t="shared" si="2"/>
        <v>11.408472686733557</v>
      </c>
      <c r="CF23" s="40">
        <f t="shared" si="3"/>
        <v>3.5366778149386855</v>
      </c>
      <c r="CG23" s="40">
        <f t="shared" si="4"/>
        <v>15.678483835005576</v>
      </c>
      <c r="CH23" s="54" t="s">
        <v>128</v>
      </c>
      <c r="CI23" s="88" t="s">
        <v>131</v>
      </c>
      <c r="CJ23" s="15"/>
      <c r="CK23" s="15"/>
      <c r="CL23" s="32"/>
      <c r="DL23" s="15"/>
      <c r="DN23" s="110"/>
      <c r="DO23" s="146" t="s">
        <v>159</v>
      </c>
      <c r="DP23" s="147" t="s">
        <v>133</v>
      </c>
      <c r="DQ23" s="148" t="s">
        <v>118</v>
      </c>
      <c r="DR23" s="149">
        <v>1</v>
      </c>
      <c r="DS23" s="150">
        <v>15.99</v>
      </c>
      <c r="DT23" s="151">
        <v>6.5535145999553119</v>
      </c>
      <c r="DU23" s="110"/>
      <c r="EU23" s="132"/>
      <c r="EV23" s="132"/>
      <c r="FA23" s="133"/>
      <c r="FB23" s="134"/>
      <c r="FC23" s="1"/>
      <c r="FD23" s="82"/>
      <c r="FE23" s="82"/>
    </row>
    <row r="24" spans="1:161" ht="15" customHeight="1" x14ac:dyDescent="0.25">
      <c r="A24">
        <v>19</v>
      </c>
      <c r="B24" s="16">
        <v>17</v>
      </c>
      <c r="C24" s="80" t="s">
        <v>160</v>
      </c>
      <c r="D24" s="81" t="s">
        <v>161</v>
      </c>
      <c r="E24" s="81" t="s">
        <v>123</v>
      </c>
      <c r="F24" s="41">
        <v>116</v>
      </c>
      <c r="G24" s="82">
        <v>11</v>
      </c>
      <c r="H24" s="29">
        <v>3.18</v>
      </c>
      <c r="I24" s="97">
        <f t="shared" si="0"/>
        <v>5.2586193889098451</v>
      </c>
      <c r="J24" s="83" t="s">
        <v>162</v>
      </c>
      <c r="K24" s="82">
        <v>9</v>
      </c>
      <c r="L24" s="82">
        <v>28</v>
      </c>
      <c r="M24" s="98">
        <v>11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>
        <v>0</v>
      </c>
      <c r="AU24" s="82">
        <v>0</v>
      </c>
      <c r="AV24" s="82">
        <v>0</v>
      </c>
      <c r="AW24" s="82">
        <v>3.1242298503709294</v>
      </c>
      <c r="AX24" s="82">
        <v>2.6060606060606064</v>
      </c>
      <c r="AY24" s="82">
        <v>0.38589211618257263</v>
      </c>
      <c r="AZ24" s="82">
        <v>0</v>
      </c>
      <c r="BA24" s="82">
        <v>0.13604928957626053</v>
      </c>
      <c r="BB24" s="82">
        <v>0</v>
      </c>
      <c r="BC24" s="82">
        <v>0</v>
      </c>
      <c r="BD24" s="82">
        <v>4.2034452407896401</v>
      </c>
      <c r="BE24" s="82">
        <v>0</v>
      </c>
      <c r="BF24" s="82">
        <v>0</v>
      </c>
      <c r="BG24" s="82">
        <v>0</v>
      </c>
      <c r="BH24" s="82">
        <v>0</v>
      </c>
      <c r="BI24" s="82">
        <v>0.24242424242424246</v>
      </c>
      <c r="BJ24" s="82">
        <v>4.0185967559411537</v>
      </c>
      <c r="BK24" s="82">
        <v>4.8175531246070662</v>
      </c>
      <c r="BL24" s="82">
        <v>0</v>
      </c>
      <c r="BM24" s="29">
        <v>4.8175531246070662</v>
      </c>
      <c r="BN24" s="82">
        <v>0</v>
      </c>
      <c r="BO24" s="82">
        <v>0</v>
      </c>
      <c r="BP24" s="82">
        <v>0</v>
      </c>
      <c r="BQ24" s="82">
        <v>2.1273733182446875</v>
      </c>
      <c r="BR24" s="82">
        <v>0</v>
      </c>
      <c r="BS24" s="82">
        <v>0.12121212121212123</v>
      </c>
      <c r="BT24" s="82"/>
      <c r="BU24" s="82">
        <v>0</v>
      </c>
      <c r="BV24" s="82">
        <v>0</v>
      </c>
      <c r="BW24" s="82">
        <v>0</v>
      </c>
      <c r="BX24" s="82">
        <v>0</v>
      </c>
      <c r="BY24" s="82">
        <v>2.0296743367282786</v>
      </c>
      <c r="BZ24" s="82">
        <v>0</v>
      </c>
      <c r="CA24" s="82">
        <v>4.0768012070916635</v>
      </c>
      <c r="CB24" s="82">
        <v>0</v>
      </c>
      <c r="CC24" s="82">
        <v>1.1818181818181819</v>
      </c>
      <c r="CD24" s="29">
        <f t="shared" si="1"/>
        <v>5.2586193889098451</v>
      </c>
      <c r="CE24" s="96">
        <f t="shared" si="2"/>
        <v>10.698101345404252</v>
      </c>
      <c r="CF24" s="40">
        <f t="shared" si="3"/>
        <v>8.8361498805482199</v>
      </c>
      <c r="CG24" s="40">
        <f t="shared" si="4"/>
        <v>19.534251225952474</v>
      </c>
      <c r="CH24" s="54" t="s">
        <v>220</v>
      </c>
      <c r="CI24" s="88"/>
      <c r="CJ24" s="15"/>
      <c r="CK24" s="15"/>
      <c r="CL24" s="32"/>
      <c r="DL24" s="15"/>
      <c r="DN24" s="110"/>
      <c r="DO24" s="146" t="s">
        <v>160</v>
      </c>
      <c r="DP24" s="147" t="s">
        <v>161</v>
      </c>
      <c r="DQ24" s="148" t="s">
        <v>227</v>
      </c>
      <c r="DR24" s="149">
        <v>4</v>
      </c>
      <c r="DS24" s="150">
        <v>11</v>
      </c>
      <c r="DT24" s="151">
        <v>3.18</v>
      </c>
      <c r="DU24" s="110"/>
      <c r="EU24" s="132"/>
      <c r="EV24" s="132"/>
      <c r="FA24" s="133"/>
      <c r="FB24" s="134"/>
      <c r="FC24" s="1"/>
      <c r="FD24" s="82"/>
      <c r="FE24" s="82"/>
    </row>
    <row r="25" spans="1:161" x14ac:dyDescent="0.25">
      <c r="A25">
        <v>20</v>
      </c>
      <c r="B25" s="62">
        <v>16</v>
      </c>
      <c r="C25" s="63" t="s">
        <v>163</v>
      </c>
      <c r="D25" s="64" t="s">
        <v>122</v>
      </c>
      <c r="E25" s="64" t="s">
        <v>123</v>
      </c>
      <c r="F25" s="77">
        <v>14</v>
      </c>
      <c r="G25" s="65">
        <v>12.9</v>
      </c>
      <c r="H25" s="66">
        <v>2.5678523249890008</v>
      </c>
      <c r="I25" s="106">
        <f t="shared" si="0"/>
        <v>7.1333333333333329</v>
      </c>
      <c r="J25" s="79" t="s">
        <v>134</v>
      </c>
      <c r="K25" s="65">
        <v>4</v>
      </c>
      <c r="L25" s="65">
        <v>29</v>
      </c>
      <c r="M25" s="107">
        <v>5</v>
      </c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>
        <v>0</v>
      </c>
      <c r="AT25" s="65">
        <v>0</v>
      </c>
      <c r="AU25" s="65">
        <v>0</v>
      </c>
      <c r="AV25" s="65">
        <v>0</v>
      </c>
      <c r="AW25" s="65">
        <v>4.4666666666666668</v>
      </c>
      <c r="AX25" s="65">
        <v>0</v>
      </c>
      <c r="AY25" s="65">
        <v>0</v>
      </c>
      <c r="AZ25" s="65">
        <v>0</v>
      </c>
      <c r="BA25" s="65">
        <v>6.6666666666666664E-4</v>
      </c>
      <c r="BB25" s="65">
        <v>0</v>
      </c>
      <c r="BC25" s="65">
        <v>0</v>
      </c>
      <c r="BD25" s="65">
        <v>8.533333333333335</v>
      </c>
      <c r="BE25" s="65">
        <v>0</v>
      </c>
      <c r="BF25" s="65">
        <v>0</v>
      </c>
      <c r="BG25" s="65">
        <v>0</v>
      </c>
      <c r="BH25" s="65">
        <v>0</v>
      </c>
      <c r="BI25" s="65">
        <v>0</v>
      </c>
      <c r="BJ25" s="65">
        <v>3.9</v>
      </c>
      <c r="BK25" s="65">
        <v>0.13333333333333336</v>
      </c>
      <c r="BL25" s="65">
        <v>0.33333333333333337</v>
      </c>
      <c r="BM25" s="66">
        <v>0.46666666666666673</v>
      </c>
      <c r="BN25" s="65">
        <v>0</v>
      </c>
      <c r="BO25" s="65">
        <v>0</v>
      </c>
      <c r="BP25" s="65">
        <v>0.33333333333333337</v>
      </c>
      <c r="BQ25" s="65">
        <v>2.8666666666666667</v>
      </c>
      <c r="BR25" s="65">
        <v>0</v>
      </c>
      <c r="BS25" s="65">
        <v>0</v>
      </c>
      <c r="BT25" s="65"/>
      <c r="BU25" s="65">
        <v>0</v>
      </c>
      <c r="BV25" s="65">
        <v>0</v>
      </c>
      <c r="BW25" s="65">
        <v>0</v>
      </c>
      <c r="BX25" s="65">
        <v>0</v>
      </c>
      <c r="BY25" s="65">
        <v>2.6</v>
      </c>
      <c r="BZ25" s="65">
        <v>0</v>
      </c>
      <c r="CA25" s="65">
        <v>4.5333333333333332</v>
      </c>
      <c r="CB25" s="65">
        <v>0</v>
      </c>
      <c r="CC25" s="65">
        <v>2.6</v>
      </c>
      <c r="CD25" s="66">
        <f t="shared" si="1"/>
        <v>7.1333333333333329</v>
      </c>
      <c r="CE25" s="102">
        <f t="shared" si="2"/>
        <v>13.000666666666667</v>
      </c>
      <c r="CF25" s="69">
        <f t="shared" si="3"/>
        <v>4.3666666666666663</v>
      </c>
      <c r="CG25" s="69">
        <f t="shared" si="4"/>
        <v>17.367333333333331</v>
      </c>
      <c r="CH25" s="70" t="s">
        <v>164</v>
      </c>
      <c r="CI25" s="90"/>
      <c r="CJ25" s="15"/>
      <c r="CK25" s="15"/>
      <c r="CL25" s="32"/>
      <c r="DL25" s="15"/>
      <c r="DN25" s="110"/>
      <c r="DO25" s="152" t="s">
        <v>163</v>
      </c>
      <c r="DP25" s="153" t="s">
        <v>122</v>
      </c>
      <c r="DQ25" s="154" t="s">
        <v>227</v>
      </c>
      <c r="DR25" s="155">
        <v>4</v>
      </c>
      <c r="DS25" s="156">
        <v>12.9</v>
      </c>
      <c r="DT25" s="157">
        <v>2.5678523249890008</v>
      </c>
      <c r="DU25" s="110"/>
      <c r="EU25" s="132"/>
      <c r="EV25" s="132"/>
      <c r="FA25" s="133"/>
      <c r="FB25" s="134"/>
      <c r="FC25" s="1"/>
      <c r="FD25" s="82"/>
      <c r="FE25" s="82"/>
    </row>
    <row r="26" spans="1:161" x14ac:dyDescent="0.25">
      <c r="A26">
        <v>21</v>
      </c>
      <c r="B26" s="16">
        <v>11</v>
      </c>
      <c r="C26" s="80" t="s">
        <v>165</v>
      </c>
      <c r="D26" s="81" t="s">
        <v>122</v>
      </c>
      <c r="E26" s="81" t="s">
        <v>123</v>
      </c>
      <c r="F26" s="41">
        <v>9</v>
      </c>
      <c r="G26" s="82">
        <v>10.7</v>
      </c>
      <c r="H26" s="29">
        <v>1.64</v>
      </c>
      <c r="I26" s="97">
        <f t="shared" si="0"/>
        <v>5.666666666666667</v>
      </c>
      <c r="J26" s="83" t="s">
        <v>166</v>
      </c>
      <c r="K26" s="82">
        <v>7</v>
      </c>
      <c r="L26" s="82">
        <v>32.377049180327866</v>
      </c>
      <c r="M26" s="98">
        <v>1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>
        <v>0</v>
      </c>
      <c r="AT26" s="82">
        <v>0</v>
      </c>
      <c r="AU26" s="82">
        <v>0</v>
      </c>
      <c r="AV26" s="82">
        <v>0</v>
      </c>
      <c r="AW26" s="82">
        <v>3.3333333333333335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0.33333333333333337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12</v>
      </c>
      <c r="BM26" s="29">
        <v>12</v>
      </c>
      <c r="BN26" s="82">
        <v>0</v>
      </c>
      <c r="BO26" s="82">
        <v>0</v>
      </c>
      <c r="BP26" s="82">
        <v>0</v>
      </c>
      <c r="BQ26" s="82">
        <v>3</v>
      </c>
      <c r="BR26" s="82">
        <v>0</v>
      </c>
      <c r="BS26" s="82">
        <v>0</v>
      </c>
      <c r="BT26" s="82"/>
      <c r="BU26" s="82">
        <v>0</v>
      </c>
      <c r="BV26" s="82">
        <v>0</v>
      </c>
      <c r="BW26" s="82">
        <v>2</v>
      </c>
      <c r="BX26" s="82">
        <v>0</v>
      </c>
      <c r="BY26" s="82">
        <v>0.33333333333333337</v>
      </c>
      <c r="BZ26" s="82">
        <v>0</v>
      </c>
      <c r="CA26" s="82">
        <v>3</v>
      </c>
      <c r="CB26" s="82">
        <v>0</v>
      </c>
      <c r="CC26" s="82">
        <v>2.666666666666667</v>
      </c>
      <c r="CD26" s="29">
        <f t="shared" si="1"/>
        <v>5.666666666666667</v>
      </c>
      <c r="CE26" s="96">
        <f t="shared" si="2"/>
        <v>3.666666666666667</v>
      </c>
      <c r="CF26" s="40">
        <f t="shared" si="3"/>
        <v>12</v>
      </c>
      <c r="CG26" s="40">
        <f t="shared" si="4"/>
        <v>15.666666666666668</v>
      </c>
      <c r="CH26" s="54" t="s">
        <v>167</v>
      </c>
      <c r="CI26" s="88"/>
      <c r="CJ26" s="15"/>
      <c r="CK26" s="15"/>
      <c r="CL26" s="32"/>
      <c r="DL26" s="15"/>
      <c r="DN26" s="110"/>
      <c r="DO26" s="140" t="s">
        <v>165</v>
      </c>
      <c r="DP26" s="141" t="s">
        <v>122</v>
      </c>
      <c r="DQ26" s="142" t="s">
        <v>227</v>
      </c>
      <c r="DR26" s="143">
        <v>4</v>
      </c>
      <c r="DS26" s="144">
        <v>10.7</v>
      </c>
      <c r="DT26" s="145">
        <v>1.64</v>
      </c>
      <c r="DU26" s="110"/>
      <c r="EU26" s="132"/>
      <c r="EV26" s="132"/>
      <c r="FA26" s="133"/>
      <c r="FB26" s="134"/>
      <c r="FC26" s="1"/>
      <c r="FD26" s="82"/>
      <c r="FE26" s="82"/>
    </row>
    <row r="27" spans="1:161" x14ac:dyDescent="0.25">
      <c r="A27">
        <v>22</v>
      </c>
      <c r="B27" s="16">
        <v>7</v>
      </c>
      <c r="C27" s="80" t="s">
        <v>168</v>
      </c>
      <c r="D27" s="81" t="s">
        <v>122</v>
      </c>
      <c r="E27" s="81" t="s">
        <v>123</v>
      </c>
      <c r="F27" s="41">
        <v>142</v>
      </c>
      <c r="G27" s="82">
        <v>11.9</v>
      </c>
      <c r="H27" s="29">
        <v>1.39</v>
      </c>
      <c r="I27" s="97">
        <f t="shared" si="0"/>
        <v>7.0133045667026259</v>
      </c>
      <c r="J27" s="83" t="s">
        <v>169</v>
      </c>
      <c r="K27" s="82">
        <v>3</v>
      </c>
      <c r="L27" s="82">
        <v>30</v>
      </c>
      <c r="M27" s="98">
        <v>9</v>
      </c>
      <c r="N27" s="82"/>
      <c r="O27" s="82"/>
      <c r="P27" s="82"/>
      <c r="Q27" s="82"/>
      <c r="R27" s="82">
        <v>0</v>
      </c>
      <c r="S27" s="82">
        <v>2.69615246314275</v>
      </c>
      <c r="T27" s="82">
        <v>0</v>
      </c>
      <c r="U27" s="82"/>
      <c r="V27" s="82">
        <v>0.51743976986695428</v>
      </c>
      <c r="W27" s="82">
        <v>1.4782452355267892</v>
      </c>
      <c r="X27" s="82">
        <v>0.14814814814814817</v>
      </c>
      <c r="Y27" s="82">
        <v>0</v>
      </c>
      <c r="Z27" s="82">
        <v>0</v>
      </c>
      <c r="AA27" s="82">
        <v>0.9597267170082705</v>
      </c>
      <c r="AB27" s="82">
        <v>2.4020136641495862</v>
      </c>
      <c r="AC27" s="82">
        <v>0</v>
      </c>
      <c r="AD27" s="82">
        <v>0</v>
      </c>
      <c r="AE27" s="82">
        <v>0.1111111111111111</v>
      </c>
      <c r="AF27" s="82">
        <v>0</v>
      </c>
      <c r="AG27" s="82">
        <v>0</v>
      </c>
      <c r="AH27" s="82">
        <v>0</v>
      </c>
      <c r="AI27" s="82">
        <v>2.6296296296296302</v>
      </c>
      <c r="AJ27" s="82">
        <v>0</v>
      </c>
      <c r="AK27" s="82">
        <v>2.5000000000000001E-4</v>
      </c>
      <c r="AL27" s="82">
        <v>3.7037037037037042E-2</v>
      </c>
      <c r="AM27" s="82">
        <v>0</v>
      </c>
      <c r="AN27" s="82">
        <v>0.29521754764473213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3.580726357425386</v>
      </c>
      <c r="AX27" s="82">
        <v>0</v>
      </c>
      <c r="AY27" s="82">
        <v>1.0740740740740742</v>
      </c>
      <c r="AZ27" s="82">
        <v>0</v>
      </c>
      <c r="BA27" s="82">
        <v>0.33333333333333337</v>
      </c>
      <c r="BB27" s="82">
        <v>0</v>
      </c>
      <c r="BC27" s="82">
        <v>0</v>
      </c>
      <c r="BD27" s="82">
        <v>5.6832074793239844</v>
      </c>
      <c r="BE27" s="82">
        <v>0</v>
      </c>
      <c r="BF27" s="82">
        <v>0</v>
      </c>
      <c r="BG27" s="82">
        <v>2.203883495145631</v>
      </c>
      <c r="BH27" s="82">
        <v>0</v>
      </c>
      <c r="BI27" s="82">
        <v>0</v>
      </c>
      <c r="BJ27" s="82">
        <v>4.6929162171880625</v>
      </c>
      <c r="BK27" s="82">
        <v>2.2222222222222223E-4</v>
      </c>
      <c r="BL27" s="82">
        <v>0.11166666666666661</v>
      </c>
      <c r="BM27" s="29">
        <v>0.11188888888888883</v>
      </c>
      <c r="BN27" s="82">
        <v>0</v>
      </c>
      <c r="BO27" s="82">
        <v>0</v>
      </c>
      <c r="BP27" s="82">
        <v>0</v>
      </c>
      <c r="BQ27" s="82">
        <v>2.1024811218985975</v>
      </c>
      <c r="BR27" s="82">
        <v>0</v>
      </c>
      <c r="BS27" s="82">
        <v>0.62962962962962976</v>
      </c>
      <c r="BT27" s="82"/>
      <c r="BU27" s="82">
        <v>0</v>
      </c>
      <c r="BV27" s="82">
        <v>0</v>
      </c>
      <c r="BW27" s="82">
        <v>0</v>
      </c>
      <c r="BX27" s="82">
        <v>0</v>
      </c>
      <c r="BY27" s="82">
        <v>1.8464581085940308</v>
      </c>
      <c r="BZ27" s="82">
        <v>0</v>
      </c>
      <c r="CA27" s="82">
        <v>3.551240560949299</v>
      </c>
      <c r="CB27" s="82">
        <v>0</v>
      </c>
      <c r="CC27" s="82">
        <v>3.4620640057533265</v>
      </c>
      <c r="CD27" s="29">
        <f t="shared" si="1"/>
        <v>7.0133045667026259</v>
      </c>
      <c r="CE27" s="96">
        <f t="shared" si="2"/>
        <v>10.671341244156778</v>
      </c>
      <c r="CF27" s="40">
        <f t="shared" si="3"/>
        <v>4.8048051060769508</v>
      </c>
      <c r="CG27" s="40">
        <f t="shared" si="4"/>
        <v>15.47614635023373</v>
      </c>
      <c r="CH27" s="54" t="s">
        <v>170</v>
      </c>
      <c r="CI27" s="88" t="s">
        <v>171</v>
      </c>
      <c r="CJ27" s="15"/>
      <c r="CK27" s="15"/>
      <c r="CL27" s="32"/>
      <c r="DL27" s="15"/>
      <c r="DN27" s="110"/>
      <c r="DO27" s="146" t="s">
        <v>168</v>
      </c>
      <c r="DP27" s="147" t="s">
        <v>122</v>
      </c>
      <c r="DQ27" s="148" t="s">
        <v>226</v>
      </c>
      <c r="DR27" s="149">
        <v>2</v>
      </c>
      <c r="DS27" s="150">
        <v>11.9</v>
      </c>
      <c r="DT27" s="151">
        <v>1.39</v>
      </c>
      <c r="DU27" s="110"/>
      <c r="EU27" s="132"/>
      <c r="EV27" s="132"/>
      <c r="FA27" s="133"/>
      <c r="FB27" s="134"/>
      <c r="FC27" s="1"/>
      <c r="FD27" s="82"/>
      <c r="FE27" s="82"/>
    </row>
    <row r="28" spans="1:161" x14ac:dyDescent="0.25">
      <c r="A28">
        <v>23</v>
      </c>
      <c r="B28" s="16">
        <v>34</v>
      </c>
      <c r="C28" s="80" t="s">
        <v>172</v>
      </c>
      <c r="D28" s="81" t="s">
        <v>122</v>
      </c>
      <c r="E28" s="81" t="s">
        <v>123</v>
      </c>
      <c r="F28" s="41">
        <v>111</v>
      </c>
      <c r="G28" s="82">
        <v>9.0081081081081056</v>
      </c>
      <c r="H28" s="29">
        <v>1.1843328217614915</v>
      </c>
      <c r="I28" s="103">
        <f t="shared" si="0"/>
        <v>3.5151515151515156</v>
      </c>
      <c r="J28" s="84" t="s">
        <v>173</v>
      </c>
      <c r="K28" s="82">
        <v>8</v>
      </c>
      <c r="L28" s="85">
        <v>36</v>
      </c>
      <c r="M28" s="104">
        <v>11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>
        <v>0</v>
      </c>
      <c r="AU28" s="82">
        <v>0</v>
      </c>
      <c r="AV28" s="85">
        <v>0</v>
      </c>
      <c r="AW28" s="85">
        <v>1.363636363636364</v>
      </c>
      <c r="AX28" s="85">
        <v>0.15151515151515152</v>
      </c>
      <c r="AY28" s="85">
        <v>0.24242424242424246</v>
      </c>
      <c r="AZ28" s="85">
        <v>0</v>
      </c>
      <c r="BA28" s="85">
        <v>0</v>
      </c>
      <c r="BB28" s="85">
        <v>0</v>
      </c>
      <c r="BC28" s="82">
        <v>0</v>
      </c>
      <c r="BD28" s="85">
        <v>5.787878787878789</v>
      </c>
      <c r="BE28" s="85">
        <v>0</v>
      </c>
      <c r="BF28" s="85">
        <v>0</v>
      </c>
      <c r="BG28" s="85">
        <v>0.75757575757575768</v>
      </c>
      <c r="BH28" s="85">
        <v>0</v>
      </c>
      <c r="BI28" s="85">
        <v>0</v>
      </c>
      <c r="BJ28" s="85">
        <v>1.6060606060606062</v>
      </c>
      <c r="BK28" s="85">
        <v>1.7878787878787881</v>
      </c>
      <c r="BL28" s="85">
        <v>1.0606060606060606</v>
      </c>
      <c r="BM28" s="29">
        <v>2.8484848484848486</v>
      </c>
      <c r="BN28" s="85">
        <v>0</v>
      </c>
      <c r="BO28" s="85">
        <v>0</v>
      </c>
      <c r="BP28" s="85">
        <v>0.24242424242424246</v>
      </c>
      <c r="BQ28" s="85">
        <v>3.0303030303030307</v>
      </c>
      <c r="BR28" s="85">
        <v>1.1515151515151514</v>
      </c>
      <c r="BS28" s="85">
        <v>0.54545454545454541</v>
      </c>
      <c r="BT28" s="85">
        <v>0.18181818181818182</v>
      </c>
      <c r="BU28" s="85">
        <v>0</v>
      </c>
      <c r="BV28" s="85">
        <v>6.0606060606060615E-2</v>
      </c>
      <c r="BW28" s="85">
        <v>1.9999999999999998</v>
      </c>
      <c r="BX28" s="85"/>
      <c r="BY28" s="85">
        <v>1.9999999999999998</v>
      </c>
      <c r="BZ28" s="85">
        <v>0</v>
      </c>
      <c r="CA28" s="85">
        <v>1.5454545454545454</v>
      </c>
      <c r="CB28" s="85">
        <v>0.18181818181818185</v>
      </c>
      <c r="CC28" s="85">
        <v>1.7878787878787881</v>
      </c>
      <c r="CD28" s="105">
        <f t="shared" si="1"/>
        <v>3.5151515151515156</v>
      </c>
      <c r="CE28" s="96">
        <f t="shared" si="2"/>
        <v>7.5454545454545467</v>
      </c>
      <c r="CF28" s="40">
        <f t="shared" si="3"/>
        <v>4.454545454545455</v>
      </c>
      <c r="CG28" s="40">
        <f t="shared" si="4"/>
        <v>12.000000000000002</v>
      </c>
      <c r="CH28" s="54" t="s">
        <v>174</v>
      </c>
      <c r="CI28" s="91"/>
      <c r="CJ28" s="32"/>
      <c r="DJ28" s="15"/>
      <c r="DN28" s="110"/>
      <c r="DO28" s="146" t="s">
        <v>172</v>
      </c>
      <c r="DP28" s="147" t="s">
        <v>122</v>
      </c>
      <c r="DQ28" s="148" t="s">
        <v>226</v>
      </c>
      <c r="DR28" s="149">
        <v>2</v>
      </c>
      <c r="DS28" s="150">
        <v>9.0081081081081056</v>
      </c>
      <c r="DT28" s="151">
        <v>1.1843328217614915</v>
      </c>
      <c r="DU28" s="110"/>
      <c r="EU28" s="132"/>
      <c r="EV28" s="132"/>
      <c r="FA28" s="133"/>
      <c r="FB28" s="134"/>
      <c r="FC28" s="1"/>
      <c r="FD28" s="82"/>
      <c r="FE28" s="82"/>
    </row>
    <row r="29" spans="1:161" x14ac:dyDescent="0.25">
      <c r="A29">
        <v>24</v>
      </c>
      <c r="B29" s="16">
        <v>32</v>
      </c>
      <c r="C29" s="80" t="s">
        <v>175</v>
      </c>
      <c r="D29" s="81" t="s">
        <v>161</v>
      </c>
      <c r="E29" s="81" t="s">
        <v>123</v>
      </c>
      <c r="F29" s="41">
        <v>44</v>
      </c>
      <c r="G29" s="82">
        <v>7.9545454545454533</v>
      </c>
      <c r="H29" s="29">
        <v>1.1196443836746977</v>
      </c>
      <c r="I29" s="103">
        <f t="shared" si="0"/>
        <v>2.2222222222222223</v>
      </c>
      <c r="J29" s="84" t="s">
        <v>173</v>
      </c>
      <c r="K29" s="82">
        <v>8</v>
      </c>
      <c r="L29" s="85">
        <v>35</v>
      </c>
      <c r="M29" s="104">
        <v>4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5"/>
      <c r="AT29" s="85">
        <v>0</v>
      </c>
      <c r="AU29" s="85">
        <v>0</v>
      </c>
      <c r="AV29" s="85">
        <v>0</v>
      </c>
      <c r="AW29" s="85">
        <v>9.1666666666666661</v>
      </c>
      <c r="AX29" s="85">
        <v>0</v>
      </c>
      <c r="AY29" s="85">
        <v>0.33333333333333337</v>
      </c>
      <c r="AZ29" s="85">
        <v>0</v>
      </c>
      <c r="BA29" s="85">
        <v>0</v>
      </c>
      <c r="BB29" s="85">
        <v>0</v>
      </c>
      <c r="BC29" s="85">
        <v>0</v>
      </c>
      <c r="BD29" s="85">
        <v>3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5">
        <v>1.1666666666666665</v>
      </c>
      <c r="BK29" s="85">
        <v>0.66666666666666674</v>
      </c>
      <c r="BL29" s="85">
        <v>0.83333333333333348</v>
      </c>
      <c r="BM29" s="29">
        <v>1.5000000000000002</v>
      </c>
      <c r="BN29" s="82">
        <v>0</v>
      </c>
      <c r="BO29" s="82">
        <v>0</v>
      </c>
      <c r="BP29" s="85">
        <v>0</v>
      </c>
      <c r="BQ29" s="85">
        <v>14.166666666666666</v>
      </c>
      <c r="BR29" s="85">
        <v>1.1675</v>
      </c>
      <c r="BS29" s="85">
        <v>0.75</v>
      </c>
      <c r="BT29" s="85"/>
      <c r="BU29" s="85">
        <v>0</v>
      </c>
      <c r="BV29" s="85">
        <v>0.16666666666666669</v>
      </c>
      <c r="BW29" s="85">
        <v>1.1111111111111112</v>
      </c>
      <c r="BX29" s="85">
        <v>0</v>
      </c>
      <c r="BY29" s="85">
        <v>2.0833333333333335</v>
      </c>
      <c r="BZ29" s="85">
        <v>0</v>
      </c>
      <c r="CA29" s="85">
        <v>1.7777777777777779</v>
      </c>
      <c r="CB29" s="85">
        <v>0</v>
      </c>
      <c r="CC29" s="85">
        <v>0.44444444444444448</v>
      </c>
      <c r="CD29" s="105">
        <f t="shared" si="1"/>
        <v>2.2222222222222223</v>
      </c>
      <c r="CE29" s="96">
        <f t="shared" si="2"/>
        <v>12.5</v>
      </c>
      <c r="CF29" s="40">
        <f t="shared" si="3"/>
        <v>2.666666666666667</v>
      </c>
      <c r="CG29" s="40">
        <f t="shared" si="4"/>
        <v>15.166666666666666</v>
      </c>
      <c r="CH29" s="54" t="s">
        <v>176</v>
      </c>
      <c r="CI29" s="88"/>
      <c r="CJ29" s="15"/>
      <c r="CK29" s="15"/>
      <c r="CL29" s="32"/>
      <c r="DL29" s="15"/>
      <c r="DN29" s="110"/>
      <c r="DO29" s="146" t="s">
        <v>175</v>
      </c>
      <c r="DP29" s="147" t="s">
        <v>161</v>
      </c>
      <c r="DQ29" s="148" t="s">
        <v>227</v>
      </c>
      <c r="DR29" s="149">
        <v>4</v>
      </c>
      <c r="DS29" s="150">
        <v>7.9545454545454533</v>
      </c>
      <c r="DT29" s="151">
        <v>1.1196443836746977</v>
      </c>
      <c r="DU29" s="110"/>
      <c r="EU29" s="132"/>
      <c r="EV29" s="132"/>
      <c r="FA29" s="133"/>
      <c r="FB29" s="134"/>
      <c r="FC29" s="1"/>
      <c r="FD29" s="82"/>
      <c r="FE29" s="82"/>
    </row>
    <row r="30" spans="1:161" x14ac:dyDescent="0.25">
      <c r="A30">
        <v>25</v>
      </c>
      <c r="B30" s="62">
        <v>15</v>
      </c>
      <c r="C30" s="63" t="s">
        <v>177</v>
      </c>
      <c r="D30" s="64" t="s">
        <v>122</v>
      </c>
      <c r="E30" s="64" t="s">
        <v>123</v>
      </c>
      <c r="F30" s="77">
        <v>54</v>
      </c>
      <c r="G30" s="65">
        <v>17.371698113207554</v>
      </c>
      <c r="H30" s="66">
        <v>0.66912833318027154</v>
      </c>
      <c r="I30" s="106">
        <f t="shared" si="0"/>
        <v>11.833333333333336</v>
      </c>
      <c r="J30" s="79" t="s">
        <v>119</v>
      </c>
      <c r="K30" s="65">
        <v>1</v>
      </c>
      <c r="L30" s="65">
        <v>15</v>
      </c>
      <c r="M30" s="107">
        <v>2</v>
      </c>
      <c r="N30" s="65">
        <v>33.833333333333329</v>
      </c>
      <c r="O30" s="65">
        <v>12.333333333333318</v>
      </c>
      <c r="P30" s="65">
        <v>0</v>
      </c>
      <c r="Q30" s="65">
        <v>0</v>
      </c>
      <c r="R30" s="65">
        <v>0</v>
      </c>
      <c r="S30" s="65">
        <v>2</v>
      </c>
      <c r="T30" s="65">
        <v>0</v>
      </c>
      <c r="U30" s="65">
        <v>0.5</v>
      </c>
      <c r="V30" s="65">
        <v>2.166666666666667</v>
      </c>
      <c r="W30" s="65">
        <v>0.83333333333333337</v>
      </c>
      <c r="X30" s="65">
        <v>0</v>
      </c>
      <c r="Y30" s="65">
        <v>0</v>
      </c>
      <c r="Z30" s="65">
        <v>0.33333333333333337</v>
      </c>
      <c r="AA30" s="65">
        <v>2.3333333333333335</v>
      </c>
      <c r="AB30" s="65">
        <v>0</v>
      </c>
      <c r="AC30" s="65">
        <v>0</v>
      </c>
      <c r="AD30" s="65">
        <v>0</v>
      </c>
      <c r="AE30" s="65">
        <v>0.66666666666666674</v>
      </c>
      <c r="AF30" s="65">
        <v>0</v>
      </c>
      <c r="AG30" s="65">
        <v>0</v>
      </c>
      <c r="AH30" s="65">
        <v>0</v>
      </c>
      <c r="AI30" s="65">
        <v>0</v>
      </c>
      <c r="AJ30" s="65">
        <v>0.33333333333333337</v>
      </c>
      <c r="AK30" s="65">
        <v>0.16666666666666669</v>
      </c>
      <c r="AL30" s="65">
        <v>0</v>
      </c>
      <c r="AM30" s="65">
        <v>0.66666666666666674</v>
      </c>
      <c r="AN30" s="65">
        <v>0</v>
      </c>
      <c r="AO30" s="65">
        <v>0</v>
      </c>
      <c r="AP30" s="65">
        <v>0</v>
      </c>
      <c r="AQ30" s="65">
        <v>0</v>
      </c>
      <c r="AR30" s="65">
        <v>0</v>
      </c>
      <c r="AS30" s="65"/>
      <c r="AT30" s="65">
        <v>0</v>
      </c>
      <c r="AU30" s="65">
        <v>0.33333333333333337</v>
      </c>
      <c r="AV30" s="65">
        <v>0</v>
      </c>
      <c r="AW30" s="65">
        <v>1.3333333333333335</v>
      </c>
      <c r="AX30" s="65">
        <v>0</v>
      </c>
      <c r="AY30" s="65">
        <v>0</v>
      </c>
      <c r="AZ30" s="65">
        <v>0</v>
      </c>
      <c r="BA30" s="65">
        <v>0</v>
      </c>
      <c r="BB30" s="65"/>
      <c r="BC30" s="65">
        <v>0</v>
      </c>
      <c r="BD30" s="65">
        <v>3.833333333333333</v>
      </c>
      <c r="BE30" s="65">
        <v>0</v>
      </c>
      <c r="BF30" s="65">
        <v>0</v>
      </c>
      <c r="BG30" s="65">
        <v>0</v>
      </c>
      <c r="BH30" s="65">
        <v>0</v>
      </c>
      <c r="BI30" s="65">
        <v>8.6666666666666696</v>
      </c>
      <c r="BJ30" s="65">
        <v>3.8333333333333339</v>
      </c>
      <c r="BK30" s="65">
        <v>7.6666666666666687</v>
      </c>
      <c r="BL30" s="65">
        <v>5.3166666666666664</v>
      </c>
      <c r="BM30" s="66">
        <v>12.983333333333334</v>
      </c>
      <c r="BN30" s="65">
        <v>0</v>
      </c>
      <c r="BO30" s="65">
        <v>0</v>
      </c>
      <c r="BP30" s="65">
        <v>0</v>
      </c>
      <c r="BQ30" s="65">
        <v>0.33333333333333337</v>
      </c>
      <c r="BR30" s="65"/>
      <c r="BS30" s="65">
        <v>0</v>
      </c>
      <c r="BT30" s="65"/>
      <c r="BU30" s="65"/>
      <c r="BV30" s="65">
        <v>7.333333333333333</v>
      </c>
      <c r="BW30" s="65">
        <v>2</v>
      </c>
      <c r="BX30" s="65">
        <v>0</v>
      </c>
      <c r="BY30" s="65">
        <v>0.16666666666666669</v>
      </c>
      <c r="BZ30" s="65">
        <v>0</v>
      </c>
      <c r="CA30" s="65">
        <v>8.6666666666666679</v>
      </c>
      <c r="CB30" s="65">
        <v>0</v>
      </c>
      <c r="CC30" s="65">
        <v>3.166666666666667</v>
      </c>
      <c r="CD30" s="66">
        <f t="shared" si="1"/>
        <v>11.833333333333336</v>
      </c>
      <c r="CE30" s="102">
        <f t="shared" si="2"/>
        <v>14.16666666666667</v>
      </c>
      <c r="CF30" s="69">
        <f t="shared" si="3"/>
        <v>16.81666666666667</v>
      </c>
      <c r="CG30" s="69">
        <f t="shared" si="4"/>
        <v>30.983333333333338</v>
      </c>
      <c r="CH30" s="78" t="s">
        <v>178</v>
      </c>
      <c r="CI30" s="90"/>
      <c r="CJ30" s="15"/>
      <c r="CK30" s="15"/>
      <c r="CL30" s="32"/>
      <c r="DL30" s="15"/>
      <c r="DN30" s="110"/>
      <c r="DO30" s="152" t="s">
        <v>177</v>
      </c>
      <c r="DP30" s="153" t="s">
        <v>122</v>
      </c>
      <c r="DQ30" s="154" t="s">
        <v>227</v>
      </c>
      <c r="DR30" s="155">
        <v>4</v>
      </c>
      <c r="DS30" s="156">
        <v>17.371698113207554</v>
      </c>
      <c r="DT30" s="157">
        <v>0.66912833318027154</v>
      </c>
      <c r="DU30" s="110"/>
      <c r="EU30" s="132"/>
      <c r="EV30" s="132"/>
      <c r="FA30" s="133"/>
      <c r="FB30" s="134"/>
      <c r="FC30" s="1"/>
      <c r="FD30" s="82"/>
      <c r="FE30" s="82"/>
    </row>
    <row r="31" spans="1:161" x14ac:dyDescent="0.25">
      <c r="A31">
        <v>26</v>
      </c>
      <c r="B31" s="16">
        <v>33</v>
      </c>
      <c r="C31" s="80" t="s">
        <v>179</v>
      </c>
      <c r="D31" s="81" t="s">
        <v>161</v>
      </c>
      <c r="E31" s="81" t="s">
        <v>123</v>
      </c>
      <c r="F31" s="41">
        <v>126</v>
      </c>
      <c r="G31" s="82">
        <v>8.809523809523812</v>
      </c>
      <c r="H31" s="29">
        <v>0.65715194590223625</v>
      </c>
      <c r="I31" s="97">
        <f t="shared" si="0"/>
        <v>6.5238095238095255</v>
      </c>
      <c r="J31" s="83" t="s">
        <v>180</v>
      </c>
      <c r="K31" s="82">
        <v>8</v>
      </c>
      <c r="L31" s="82">
        <v>33</v>
      </c>
      <c r="M31" s="98">
        <v>7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>
        <v>0</v>
      </c>
      <c r="AU31" s="82">
        <v>0</v>
      </c>
      <c r="AV31" s="82">
        <v>0</v>
      </c>
      <c r="AW31" s="82">
        <v>0.76190476190476186</v>
      </c>
      <c r="AX31" s="82">
        <v>0.7142857142857143</v>
      </c>
      <c r="AY31" s="82">
        <v>5.5555555555555559E-2</v>
      </c>
      <c r="AZ31" s="82">
        <v>0</v>
      </c>
      <c r="BA31" s="82">
        <v>0</v>
      </c>
      <c r="BB31" s="82">
        <v>0</v>
      </c>
      <c r="BC31" s="82">
        <v>0</v>
      </c>
      <c r="BD31" s="82">
        <v>6.2857142857142856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3.8095238095238098</v>
      </c>
      <c r="BK31" s="82">
        <v>1.2904761904761906</v>
      </c>
      <c r="BL31" s="82">
        <v>0</v>
      </c>
      <c r="BM31" s="29">
        <v>1.2904761904761906</v>
      </c>
      <c r="BN31" s="82">
        <v>0</v>
      </c>
      <c r="BO31" s="82">
        <v>0</v>
      </c>
      <c r="BP31" s="82">
        <v>0.95238095238095244</v>
      </c>
      <c r="BQ31" s="82">
        <v>3.333333333333333</v>
      </c>
      <c r="BR31" s="82">
        <v>1.6666666666666665</v>
      </c>
      <c r="BS31" s="82">
        <v>4.7619047619047623E-2</v>
      </c>
      <c r="BT31" s="82"/>
      <c r="BU31" s="82">
        <v>0</v>
      </c>
      <c r="BV31" s="82">
        <v>0</v>
      </c>
      <c r="BW31" s="82">
        <v>9.5238095238095247E-2</v>
      </c>
      <c r="BX31" s="82">
        <v>0</v>
      </c>
      <c r="BY31" s="82">
        <v>4.4285714285714288</v>
      </c>
      <c r="BZ31" s="82">
        <v>0</v>
      </c>
      <c r="CA31" s="82">
        <v>3.9047619047619051</v>
      </c>
      <c r="CB31" s="82">
        <v>0.14285714285714285</v>
      </c>
      <c r="CC31" s="82">
        <v>2.4761904761904767</v>
      </c>
      <c r="CD31" s="29">
        <f t="shared" si="1"/>
        <v>6.5238095238095255</v>
      </c>
      <c r="CE31" s="96">
        <f t="shared" si="2"/>
        <v>7.8174603174603172</v>
      </c>
      <c r="CF31" s="40">
        <f t="shared" si="3"/>
        <v>5.1000000000000005</v>
      </c>
      <c r="CG31" s="40">
        <f t="shared" si="4"/>
        <v>12.917460317460318</v>
      </c>
      <c r="CH31" s="54" t="s">
        <v>181</v>
      </c>
      <c r="CI31" s="88"/>
      <c r="CJ31" s="15"/>
      <c r="DJ31" s="15"/>
      <c r="DN31" s="110"/>
      <c r="DO31" s="140" t="s">
        <v>179</v>
      </c>
      <c r="DP31" s="141" t="s">
        <v>161</v>
      </c>
      <c r="DQ31" s="142" t="s">
        <v>227</v>
      </c>
      <c r="DR31" s="143">
        <v>4</v>
      </c>
      <c r="DS31" s="144">
        <v>8.809523809523812</v>
      </c>
      <c r="DT31" s="145">
        <v>0.65715194590223625</v>
      </c>
      <c r="DU31" s="110"/>
      <c r="EU31" s="132"/>
      <c r="EV31" s="132"/>
      <c r="FA31" s="133"/>
      <c r="FB31" s="134"/>
      <c r="FC31" s="1"/>
      <c r="FD31" s="82"/>
      <c r="FE31" s="82"/>
    </row>
    <row r="32" spans="1:161" x14ac:dyDescent="0.25">
      <c r="A32">
        <v>27</v>
      </c>
      <c r="B32" s="16">
        <v>31</v>
      </c>
      <c r="C32" s="80" t="s">
        <v>182</v>
      </c>
      <c r="D32" s="81" t="s">
        <v>161</v>
      </c>
      <c r="E32" s="81" t="s">
        <v>123</v>
      </c>
      <c r="F32" s="41">
        <v>146</v>
      </c>
      <c r="G32" s="82">
        <v>8.765068501642304</v>
      </c>
      <c r="H32" s="29">
        <v>0.49890547942713365</v>
      </c>
      <c r="I32" s="97">
        <f t="shared" si="0"/>
        <v>4.7777777777777777</v>
      </c>
      <c r="J32" s="83" t="s">
        <v>134</v>
      </c>
      <c r="K32" s="82">
        <v>4</v>
      </c>
      <c r="L32" s="82">
        <v>36</v>
      </c>
      <c r="M32" s="98">
        <v>3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>
        <v>0</v>
      </c>
      <c r="AU32" s="82">
        <v>0</v>
      </c>
      <c r="AV32" s="82">
        <v>0</v>
      </c>
      <c r="AW32" s="82">
        <v>2.3333333333333335</v>
      </c>
      <c r="AX32" s="82">
        <v>0</v>
      </c>
      <c r="AY32" s="82">
        <v>0</v>
      </c>
      <c r="AZ32" s="82">
        <v>0</v>
      </c>
      <c r="BA32" s="82">
        <v>0</v>
      </c>
      <c r="BB32" s="82">
        <v>0</v>
      </c>
      <c r="BC32" s="82">
        <v>0</v>
      </c>
      <c r="BD32" s="82">
        <v>2.6666666666666665</v>
      </c>
      <c r="BE32" s="82">
        <v>0</v>
      </c>
      <c r="BF32" s="82">
        <v>0</v>
      </c>
      <c r="BG32" s="82">
        <v>0</v>
      </c>
      <c r="BH32" s="82">
        <v>0</v>
      </c>
      <c r="BI32" s="82">
        <v>0</v>
      </c>
      <c r="BJ32" s="82">
        <v>2.2222222222222223</v>
      </c>
      <c r="BK32" s="82">
        <v>0.33111111111111113</v>
      </c>
      <c r="BL32" s="82">
        <v>2.2111111111111108</v>
      </c>
      <c r="BM32" s="29">
        <v>2.5422222222222217</v>
      </c>
      <c r="BN32" s="82">
        <v>0</v>
      </c>
      <c r="BO32" s="82">
        <v>0</v>
      </c>
      <c r="BP32" s="82">
        <v>0</v>
      </c>
      <c r="BQ32" s="82">
        <v>5.4444444444444438</v>
      </c>
      <c r="BR32" s="82">
        <v>0.44333333333333336</v>
      </c>
      <c r="BS32" s="82">
        <v>0</v>
      </c>
      <c r="BT32" s="82"/>
      <c r="BU32" s="82">
        <v>0</v>
      </c>
      <c r="BV32" s="82">
        <v>0</v>
      </c>
      <c r="BW32" s="82">
        <v>0.33333333333333331</v>
      </c>
      <c r="BX32" s="82">
        <v>0</v>
      </c>
      <c r="BY32" s="82">
        <v>3.2222222222222232</v>
      </c>
      <c r="BZ32" s="82">
        <v>0</v>
      </c>
      <c r="CA32" s="82">
        <v>3.6666666666666665</v>
      </c>
      <c r="CB32" s="82">
        <v>0</v>
      </c>
      <c r="CC32" s="82">
        <v>1.1111111111111114</v>
      </c>
      <c r="CD32" s="29">
        <f t="shared" si="1"/>
        <v>4.7777777777777777</v>
      </c>
      <c r="CE32" s="96">
        <f t="shared" si="2"/>
        <v>5</v>
      </c>
      <c r="CF32" s="40">
        <f t="shared" si="3"/>
        <v>4.7644444444444449</v>
      </c>
      <c r="CG32" s="40">
        <f t="shared" si="4"/>
        <v>9.7644444444444449</v>
      </c>
      <c r="CH32" s="54" t="s">
        <v>183</v>
      </c>
      <c r="CI32" s="88"/>
      <c r="CJ32" s="15"/>
      <c r="CK32" s="15"/>
      <c r="CL32" s="32"/>
      <c r="DL32" s="15"/>
      <c r="DN32" s="110"/>
      <c r="DO32" s="146" t="s">
        <v>182</v>
      </c>
      <c r="DP32" s="147" t="s">
        <v>161</v>
      </c>
      <c r="DQ32" s="148" t="s">
        <v>227</v>
      </c>
      <c r="DR32" s="149">
        <v>4</v>
      </c>
      <c r="DS32" s="150">
        <v>8.765068501642304</v>
      </c>
      <c r="DT32" s="151">
        <v>0.49890547942713365</v>
      </c>
      <c r="DU32" s="110"/>
      <c r="EU32" s="132"/>
      <c r="EV32" s="132"/>
      <c r="FA32" s="133"/>
      <c r="FB32" s="134"/>
      <c r="FC32" s="1"/>
      <c r="FD32" s="82"/>
      <c r="FE32" s="82"/>
    </row>
    <row r="33" spans="1:161" x14ac:dyDescent="0.25">
      <c r="A33">
        <v>28</v>
      </c>
      <c r="B33" s="16">
        <v>18</v>
      </c>
      <c r="C33" s="80" t="s">
        <v>184</v>
      </c>
      <c r="D33" s="81" t="s">
        <v>161</v>
      </c>
      <c r="E33" s="81" t="s">
        <v>123</v>
      </c>
      <c r="F33" s="41">
        <v>60</v>
      </c>
      <c r="G33" s="82">
        <v>10.199999999999994</v>
      </c>
      <c r="H33" s="29">
        <v>0.43242456602108231</v>
      </c>
      <c r="I33" s="97">
        <f t="shared" si="0"/>
        <v>6.4733333333333327</v>
      </c>
      <c r="J33" s="83" t="s">
        <v>185</v>
      </c>
      <c r="K33" s="82">
        <v>9</v>
      </c>
      <c r="L33" s="82">
        <v>24</v>
      </c>
      <c r="M33" s="98">
        <v>5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>
        <v>0</v>
      </c>
      <c r="AU33" s="82">
        <v>0</v>
      </c>
      <c r="AV33" s="82">
        <v>0</v>
      </c>
      <c r="AW33" s="82">
        <v>4.3266666666666662</v>
      </c>
      <c r="AX33" s="82">
        <v>0</v>
      </c>
      <c r="AY33" s="82">
        <v>1.1333333333333333</v>
      </c>
      <c r="AZ33" s="82">
        <v>0</v>
      </c>
      <c r="BA33" s="82">
        <v>0</v>
      </c>
      <c r="BB33" s="82">
        <v>0</v>
      </c>
      <c r="BC33" s="82">
        <v>0</v>
      </c>
      <c r="BD33" s="82">
        <v>4.333333333333333</v>
      </c>
      <c r="BE33" s="82">
        <v>0</v>
      </c>
      <c r="BF33" s="82">
        <v>0</v>
      </c>
      <c r="BG33" s="82">
        <v>0</v>
      </c>
      <c r="BH33" s="82">
        <v>0</v>
      </c>
      <c r="BI33" s="82">
        <v>0.41749999999999998</v>
      </c>
      <c r="BJ33" s="82">
        <v>0.13333333333333336</v>
      </c>
      <c r="BK33" s="82">
        <v>2.46</v>
      </c>
      <c r="BL33" s="82">
        <v>2.7333333333333334</v>
      </c>
      <c r="BM33" s="29">
        <v>5.1933333333333334</v>
      </c>
      <c r="BN33" s="82">
        <v>0</v>
      </c>
      <c r="BO33" s="82">
        <v>0</v>
      </c>
      <c r="BP33" s="82">
        <v>0</v>
      </c>
      <c r="BQ33" s="82">
        <v>0.6133333333333334</v>
      </c>
      <c r="BR33" s="82">
        <v>0</v>
      </c>
      <c r="BS33" s="82">
        <v>0.4</v>
      </c>
      <c r="BT33" s="82"/>
      <c r="BU33" s="82">
        <v>0</v>
      </c>
      <c r="BV33" s="82">
        <v>0</v>
      </c>
      <c r="BW33" s="82">
        <v>1.2053333333333334</v>
      </c>
      <c r="BX33" s="82">
        <v>0</v>
      </c>
      <c r="BY33" s="82">
        <v>6.6000000000000003E-2</v>
      </c>
      <c r="BZ33" s="82">
        <v>0</v>
      </c>
      <c r="CA33" s="82">
        <v>5</v>
      </c>
      <c r="CB33" s="82">
        <v>6.666666666666668E-2</v>
      </c>
      <c r="CC33" s="82">
        <v>1.4066666666666667</v>
      </c>
      <c r="CD33" s="29">
        <f t="shared" si="1"/>
        <v>6.4733333333333327</v>
      </c>
      <c r="CE33" s="96">
        <f t="shared" si="2"/>
        <v>10.210833333333333</v>
      </c>
      <c r="CF33" s="40">
        <f t="shared" si="3"/>
        <v>5.3266666666666662</v>
      </c>
      <c r="CG33" s="40">
        <f t="shared" si="4"/>
        <v>15.537500000000001</v>
      </c>
      <c r="CH33" s="54" t="s">
        <v>219</v>
      </c>
      <c r="CI33" s="88"/>
      <c r="CJ33" s="15"/>
      <c r="CK33" s="15"/>
      <c r="CL33" s="32"/>
      <c r="DL33" s="15"/>
      <c r="DN33" s="110"/>
      <c r="DO33" s="146" t="s">
        <v>184</v>
      </c>
      <c r="DP33" s="147" t="s">
        <v>161</v>
      </c>
      <c r="DQ33" s="148" t="s">
        <v>227</v>
      </c>
      <c r="DR33" s="149">
        <v>4</v>
      </c>
      <c r="DS33" s="150">
        <v>10.199999999999994</v>
      </c>
      <c r="DT33" s="151">
        <v>0.43242456602108231</v>
      </c>
      <c r="DU33" s="110"/>
      <c r="EU33" s="132"/>
      <c r="EV33" s="132"/>
      <c r="FA33" s="133"/>
      <c r="FB33" s="134"/>
      <c r="FC33" s="1"/>
      <c r="FD33" s="82"/>
      <c r="FE33" s="82"/>
    </row>
    <row r="34" spans="1:161" x14ac:dyDescent="0.25">
      <c r="A34">
        <v>29</v>
      </c>
      <c r="B34" s="16">
        <v>21.1</v>
      </c>
      <c r="C34" s="80" t="s">
        <v>186</v>
      </c>
      <c r="D34" s="81" t="s">
        <v>122</v>
      </c>
      <c r="E34" s="81" t="s">
        <v>123</v>
      </c>
      <c r="F34" s="41">
        <v>60</v>
      </c>
      <c r="G34" s="82">
        <v>13.101666666666667</v>
      </c>
      <c r="H34" s="29">
        <v>0.33205376443331241</v>
      </c>
      <c r="I34" s="103">
        <f t="shared" si="0"/>
        <v>5.3333333333333339</v>
      </c>
      <c r="J34" s="84" t="s">
        <v>119</v>
      </c>
      <c r="K34" s="82">
        <v>1</v>
      </c>
      <c r="L34" s="85">
        <v>24</v>
      </c>
      <c r="M34" s="104">
        <v>1</v>
      </c>
      <c r="N34" s="82">
        <v>36.888888888888893</v>
      </c>
      <c r="O34" s="82">
        <v>16.444444444444446</v>
      </c>
      <c r="P34" s="82">
        <v>0</v>
      </c>
      <c r="Q34" s="82">
        <v>0.5</v>
      </c>
      <c r="R34" s="82">
        <v>1.8888888888888891</v>
      </c>
      <c r="S34" s="82">
        <v>2.5555555555555558</v>
      </c>
      <c r="T34" s="82">
        <v>0</v>
      </c>
      <c r="U34" s="82"/>
      <c r="V34" s="82">
        <v>0.88888888888888895</v>
      </c>
      <c r="W34" s="82">
        <v>3.5555555555555554</v>
      </c>
      <c r="X34" s="82">
        <v>0.11111111111111112</v>
      </c>
      <c r="Y34" s="82">
        <v>0</v>
      </c>
      <c r="Z34" s="82">
        <v>0</v>
      </c>
      <c r="AA34" s="82">
        <v>2.5555555555555558</v>
      </c>
      <c r="AB34" s="82">
        <v>1.8888888888888891</v>
      </c>
      <c r="AC34" s="82">
        <v>0</v>
      </c>
      <c r="AD34" s="82">
        <v>0</v>
      </c>
      <c r="AE34" s="82">
        <v>0.77777777777777779</v>
      </c>
      <c r="AF34" s="82">
        <v>0</v>
      </c>
      <c r="AG34" s="82">
        <v>0</v>
      </c>
      <c r="AH34" s="82">
        <v>0</v>
      </c>
      <c r="AI34" s="82">
        <v>0.44444444444444448</v>
      </c>
      <c r="AJ34" s="82">
        <v>0</v>
      </c>
      <c r="AK34" s="82">
        <v>0.22222222222222224</v>
      </c>
      <c r="AL34" s="82">
        <v>0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 t="e">
        <v>#DIV/0!</v>
      </c>
      <c r="AS34" s="82">
        <v>0</v>
      </c>
      <c r="AT34" s="82">
        <v>0</v>
      </c>
      <c r="AU34" s="82">
        <v>0</v>
      </c>
      <c r="AV34" s="85">
        <v>0</v>
      </c>
      <c r="AW34" s="85">
        <v>11.666666666666666</v>
      </c>
      <c r="AX34" s="85">
        <v>0</v>
      </c>
      <c r="AY34" s="85">
        <v>0</v>
      </c>
      <c r="AZ34" s="85">
        <v>0</v>
      </c>
      <c r="BA34" s="85">
        <v>0</v>
      </c>
      <c r="BB34" s="85">
        <v>0</v>
      </c>
      <c r="BC34" s="82">
        <v>0</v>
      </c>
      <c r="BD34" s="85">
        <v>7.6666666666666661</v>
      </c>
      <c r="BE34" s="85">
        <v>0</v>
      </c>
      <c r="BF34" s="85">
        <v>0</v>
      </c>
      <c r="BG34" s="85">
        <v>0</v>
      </c>
      <c r="BH34" s="85">
        <v>0</v>
      </c>
      <c r="BI34" s="85">
        <v>0</v>
      </c>
      <c r="BJ34" s="85">
        <v>1.6666666666666667</v>
      </c>
      <c r="BK34" s="85">
        <v>0</v>
      </c>
      <c r="BL34" s="85">
        <v>2.666666666666667</v>
      </c>
      <c r="BM34" s="29">
        <v>2.666666666666667</v>
      </c>
      <c r="BN34" s="85">
        <v>0</v>
      </c>
      <c r="BO34" s="85">
        <v>1</v>
      </c>
      <c r="BP34" s="85">
        <v>0</v>
      </c>
      <c r="BQ34" s="85">
        <v>5</v>
      </c>
      <c r="BR34" s="85">
        <v>0</v>
      </c>
      <c r="BS34" s="85">
        <v>0</v>
      </c>
      <c r="BT34" s="85"/>
      <c r="BU34" s="85">
        <v>0</v>
      </c>
      <c r="BV34" s="85">
        <v>0</v>
      </c>
      <c r="BW34" s="85">
        <v>2</v>
      </c>
      <c r="BX34" s="85">
        <v>0</v>
      </c>
      <c r="BY34" s="85">
        <v>1.6666666666666667</v>
      </c>
      <c r="BZ34" s="85">
        <v>0</v>
      </c>
      <c r="CA34" s="85">
        <v>2.666666666666667</v>
      </c>
      <c r="CB34" s="85">
        <v>0</v>
      </c>
      <c r="CC34" s="85">
        <v>2.666666666666667</v>
      </c>
      <c r="CD34" s="105">
        <f t="shared" si="1"/>
        <v>5.3333333333333339</v>
      </c>
      <c r="CE34" s="96">
        <f t="shared" si="2"/>
        <v>19.333333333333332</v>
      </c>
      <c r="CF34" s="40">
        <f t="shared" si="3"/>
        <v>5.3333333333333339</v>
      </c>
      <c r="CG34" s="40">
        <f t="shared" si="4"/>
        <v>24.666666666666668</v>
      </c>
      <c r="CH34" s="54" t="s">
        <v>223</v>
      </c>
      <c r="CI34" s="91"/>
      <c r="CJ34" s="15"/>
      <c r="CK34" s="15"/>
      <c r="CL34" s="32"/>
      <c r="DL34" s="15"/>
      <c r="DN34" s="110"/>
      <c r="DO34" s="146" t="s">
        <v>228</v>
      </c>
      <c r="DP34" s="147" t="s">
        <v>122</v>
      </c>
      <c r="DQ34" s="148" t="s">
        <v>226</v>
      </c>
      <c r="DR34" s="149">
        <v>2</v>
      </c>
      <c r="DS34" s="150">
        <v>13.101666666666667</v>
      </c>
      <c r="DT34" s="151">
        <v>0.33205376443331241</v>
      </c>
      <c r="DU34" s="110"/>
      <c r="EU34" s="132"/>
      <c r="EV34" s="132"/>
      <c r="FA34" s="133"/>
      <c r="FB34" s="134"/>
      <c r="FC34" s="1"/>
      <c r="FD34" s="82"/>
      <c r="FE34" s="82"/>
    </row>
    <row r="35" spans="1:161" x14ac:dyDescent="0.25">
      <c r="A35">
        <v>30</v>
      </c>
      <c r="B35" s="62">
        <v>4</v>
      </c>
      <c r="C35" s="63" t="s">
        <v>187</v>
      </c>
      <c r="D35" s="64" t="s">
        <v>122</v>
      </c>
      <c r="E35" s="64" t="s">
        <v>123</v>
      </c>
      <c r="F35" s="77">
        <v>4</v>
      </c>
      <c r="G35" s="65">
        <v>14.6</v>
      </c>
      <c r="H35" s="66">
        <v>0.31606319916067988</v>
      </c>
      <c r="I35" s="99">
        <f t="shared" si="0"/>
        <v>9.6666666666666661</v>
      </c>
      <c r="J35" s="67" t="s">
        <v>188</v>
      </c>
      <c r="K35" s="65">
        <v>5</v>
      </c>
      <c r="L35" s="68">
        <v>31</v>
      </c>
      <c r="M35" s="100">
        <v>5</v>
      </c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8"/>
      <c r="AT35" s="68">
        <v>0</v>
      </c>
      <c r="AU35" s="68">
        <v>0</v>
      </c>
      <c r="AV35" s="68">
        <v>0</v>
      </c>
      <c r="AW35" s="68">
        <v>3.4</v>
      </c>
      <c r="AX35" s="68">
        <v>0</v>
      </c>
      <c r="AY35" s="68">
        <v>6.666666666666668E-2</v>
      </c>
      <c r="AZ35" s="68">
        <v>0</v>
      </c>
      <c r="BA35" s="68">
        <v>0</v>
      </c>
      <c r="BB35" s="68">
        <v>0</v>
      </c>
      <c r="BC35" s="68">
        <v>2.2666666666666666</v>
      </c>
      <c r="BD35" s="68">
        <v>2.5333333333333332</v>
      </c>
      <c r="BE35" s="65">
        <v>0</v>
      </c>
      <c r="BF35" s="65">
        <v>0</v>
      </c>
      <c r="BG35" s="65">
        <v>0</v>
      </c>
      <c r="BH35" s="65">
        <v>0</v>
      </c>
      <c r="BI35" s="65">
        <v>0</v>
      </c>
      <c r="BJ35" s="68">
        <v>6.666666666666668E-2</v>
      </c>
      <c r="BK35" s="68">
        <v>0</v>
      </c>
      <c r="BL35" s="68">
        <v>6.1333333333333337</v>
      </c>
      <c r="BM35" s="66">
        <v>6.1333333333333337</v>
      </c>
      <c r="BN35" s="65">
        <v>0</v>
      </c>
      <c r="BO35" s="65">
        <v>0</v>
      </c>
      <c r="BP35" s="68">
        <v>0</v>
      </c>
      <c r="BQ35" s="68">
        <v>1.6</v>
      </c>
      <c r="BR35" s="68">
        <v>0</v>
      </c>
      <c r="BS35" s="68">
        <v>0</v>
      </c>
      <c r="BT35" s="68"/>
      <c r="BU35" s="68">
        <v>0</v>
      </c>
      <c r="BV35" s="68">
        <v>0</v>
      </c>
      <c r="BW35" s="68">
        <v>0.33333333333333337</v>
      </c>
      <c r="BX35" s="68">
        <v>0</v>
      </c>
      <c r="BY35" s="68">
        <v>0</v>
      </c>
      <c r="BZ35" s="68">
        <v>0</v>
      </c>
      <c r="CA35" s="68">
        <v>5.7333333333333334</v>
      </c>
      <c r="CB35" s="68">
        <v>6.666666666666668E-2</v>
      </c>
      <c r="CC35" s="68">
        <v>3.8666666666666663</v>
      </c>
      <c r="CD35" s="101">
        <f t="shared" si="1"/>
        <v>9.6666666666666661</v>
      </c>
      <c r="CE35" s="102">
        <f t="shared" si="2"/>
        <v>8.2666666666666657</v>
      </c>
      <c r="CF35" s="69">
        <f t="shared" si="3"/>
        <v>6.2</v>
      </c>
      <c r="CG35" s="69">
        <f t="shared" si="4"/>
        <v>14.466666666666665</v>
      </c>
      <c r="CH35" s="70" t="s">
        <v>189</v>
      </c>
      <c r="CI35" s="90" t="s">
        <v>171</v>
      </c>
      <c r="CJ35" s="15"/>
      <c r="CK35" s="15"/>
      <c r="CL35" s="32"/>
      <c r="DL35" s="15"/>
      <c r="DN35" s="110"/>
      <c r="DO35" s="152" t="s">
        <v>187</v>
      </c>
      <c r="DP35" s="153" t="s">
        <v>122</v>
      </c>
      <c r="DQ35" s="154" t="s">
        <v>227</v>
      </c>
      <c r="DR35" s="155">
        <v>4</v>
      </c>
      <c r="DS35" s="156">
        <v>14.6</v>
      </c>
      <c r="DT35" s="157">
        <v>0.31606319916067988</v>
      </c>
      <c r="DU35" s="110"/>
      <c r="EU35" s="132"/>
      <c r="EV35" s="132"/>
      <c r="FA35" s="133"/>
      <c r="FB35" s="134"/>
      <c r="FC35" s="1"/>
      <c r="FD35" s="82"/>
      <c r="FE35" s="82"/>
    </row>
    <row r="36" spans="1:161" x14ac:dyDescent="0.25">
      <c r="A36">
        <v>31</v>
      </c>
      <c r="B36" s="16">
        <v>19</v>
      </c>
      <c r="C36" s="80" t="s">
        <v>190</v>
      </c>
      <c r="D36" s="81" t="s">
        <v>122</v>
      </c>
      <c r="E36" s="81" t="s">
        <v>123</v>
      </c>
      <c r="F36" s="41">
        <v>106</v>
      </c>
      <c r="G36" s="82">
        <v>4.1943396226415084</v>
      </c>
      <c r="H36" s="29">
        <v>5.3960494850101313E-2</v>
      </c>
      <c r="I36" s="94">
        <f t="shared" si="0"/>
        <v>3.8166666666666673</v>
      </c>
      <c r="J36" s="83" t="s">
        <v>134</v>
      </c>
      <c r="K36" s="82">
        <v>4</v>
      </c>
      <c r="L36" s="82">
        <v>31</v>
      </c>
      <c r="M36" s="95">
        <v>5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>
        <v>0</v>
      </c>
      <c r="AT36" s="82">
        <v>0</v>
      </c>
      <c r="AU36" s="82">
        <v>0</v>
      </c>
      <c r="AV36" s="82">
        <v>0</v>
      </c>
      <c r="AW36" s="82">
        <v>0.22222222222222224</v>
      </c>
      <c r="AX36" s="82">
        <v>0</v>
      </c>
      <c r="AY36" s="82">
        <v>12.333333333333334</v>
      </c>
      <c r="AZ36" s="82">
        <v>0</v>
      </c>
      <c r="BA36" s="82">
        <v>0</v>
      </c>
      <c r="BB36" s="82">
        <v>0</v>
      </c>
      <c r="BC36" s="82">
        <v>0</v>
      </c>
      <c r="BD36" s="82">
        <v>1.0666666666666667</v>
      </c>
      <c r="BE36" s="82">
        <v>0</v>
      </c>
      <c r="BF36" s="82">
        <v>0</v>
      </c>
      <c r="BG36" s="82">
        <v>0.26666666666666672</v>
      </c>
      <c r="BH36" s="82">
        <v>0</v>
      </c>
      <c r="BI36" s="82">
        <v>0</v>
      </c>
      <c r="BJ36" s="82">
        <v>0</v>
      </c>
      <c r="BK36" s="82">
        <v>2</v>
      </c>
      <c r="BL36" s="82">
        <v>3.2</v>
      </c>
      <c r="BM36" s="29">
        <v>5.2</v>
      </c>
      <c r="BN36" s="82">
        <v>0</v>
      </c>
      <c r="BO36" s="82">
        <v>0</v>
      </c>
      <c r="BP36" s="82">
        <v>0</v>
      </c>
      <c r="BQ36" s="82">
        <v>0.73333333333333339</v>
      </c>
      <c r="BR36" s="82">
        <v>0</v>
      </c>
      <c r="BS36" s="82">
        <v>4.8666666666666671</v>
      </c>
      <c r="BT36" s="82"/>
      <c r="BU36" s="82">
        <v>0</v>
      </c>
      <c r="BV36" s="82">
        <v>0</v>
      </c>
      <c r="BW36" s="82">
        <v>0.4</v>
      </c>
      <c r="BX36" s="82">
        <v>0</v>
      </c>
      <c r="BY36" s="82">
        <v>0</v>
      </c>
      <c r="BZ36" s="82">
        <v>0</v>
      </c>
      <c r="CA36" s="82">
        <v>2.416666666666667</v>
      </c>
      <c r="CB36" s="82">
        <v>6.666666666666668E-2</v>
      </c>
      <c r="CC36" s="82">
        <v>1.3333333333333333</v>
      </c>
      <c r="CD36" s="29">
        <f t="shared" si="1"/>
        <v>3.8166666666666673</v>
      </c>
      <c r="CE36" s="96">
        <f t="shared" si="2"/>
        <v>13.622222222222222</v>
      </c>
      <c r="CF36" s="40">
        <f t="shared" si="3"/>
        <v>5.2</v>
      </c>
      <c r="CG36" s="56">
        <f t="shared" si="4"/>
        <v>18.822222222222223</v>
      </c>
      <c r="CH36" s="61" t="s">
        <v>191</v>
      </c>
      <c r="CI36" s="87"/>
      <c r="CJ36" s="15"/>
      <c r="CK36" s="15"/>
      <c r="CL36" s="32"/>
      <c r="DL36" s="15"/>
      <c r="DN36" s="110"/>
      <c r="DO36" s="146" t="s">
        <v>190</v>
      </c>
      <c r="DP36" s="147" t="s">
        <v>122</v>
      </c>
      <c r="DQ36" s="148" t="s">
        <v>227</v>
      </c>
      <c r="DR36" s="149">
        <v>4</v>
      </c>
      <c r="DS36" s="150">
        <v>4.1943396226415084</v>
      </c>
      <c r="DT36" s="151">
        <v>5.3960494850101313E-2</v>
      </c>
      <c r="DU36" s="110"/>
      <c r="EU36" s="132"/>
      <c r="EV36" s="132"/>
      <c r="FA36" s="133"/>
      <c r="FB36" s="134"/>
      <c r="FC36" s="1"/>
      <c r="FD36" s="82"/>
      <c r="FE36" s="82"/>
    </row>
    <row r="37" spans="1:161" x14ac:dyDescent="0.25">
      <c r="A37">
        <v>32</v>
      </c>
      <c r="B37" s="16">
        <v>29</v>
      </c>
      <c r="C37" s="80" t="s">
        <v>192</v>
      </c>
      <c r="D37" s="81" t="s">
        <v>122</v>
      </c>
      <c r="E37" s="81" t="s">
        <v>123</v>
      </c>
      <c r="F37" s="41">
        <v>24</v>
      </c>
      <c r="G37" s="82">
        <v>3.4</v>
      </c>
      <c r="H37" s="29">
        <v>1E-3</v>
      </c>
      <c r="I37" s="97">
        <f t="shared" si="0"/>
        <v>1.3333333333333335</v>
      </c>
      <c r="J37" s="83" t="s">
        <v>193</v>
      </c>
      <c r="K37" s="82">
        <v>8</v>
      </c>
      <c r="L37" s="82">
        <v>35</v>
      </c>
      <c r="M37" s="98">
        <v>2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>
        <v>0</v>
      </c>
      <c r="AU37" s="82">
        <v>0</v>
      </c>
      <c r="AV37" s="82">
        <v>0</v>
      </c>
      <c r="AW37" s="82">
        <v>3.666666666666667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6.6666666666666679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1.8333333333333335</v>
      </c>
      <c r="BK37" s="82">
        <v>3.3</v>
      </c>
      <c r="BL37" s="82">
        <v>0.49833333333333341</v>
      </c>
      <c r="BM37" s="29">
        <v>3.7983333333333333</v>
      </c>
      <c r="BN37" s="82">
        <v>0</v>
      </c>
      <c r="BO37" s="82">
        <v>0</v>
      </c>
      <c r="BP37" s="82">
        <v>0</v>
      </c>
      <c r="BQ37" s="82">
        <v>3.333333333333333</v>
      </c>
      <c r="BR37" s="82">
        <v>3</v>
      </c>
      <c r="BS37" s="82">
        <v>0</v>
      </c>
      <c r="BT37" s="82"/>
      <c r="BU37" s="82">
        <v>0</v>
      </c>
      <c r="BV37" s="82">
        <v>0</v>
      </c>
      <c r="BW37" s="82">
        <v>2</v>
      </c>
      <c r="BX37" s="82">
        <v>0</v>
      </c>
      <c r="BY37" s="82">
        <v>6.3500000000000005</v>
      </c>
      <c r="BZ37" s="82">
        <v>0</v>
      </c>
      <c r="CA37" s="82">
        <v>0.33333333333333337</v>
      </c>
      <c r="CB37" s="82">
        <v>0</v>
      </c>
      <c r="CC37" s="82">
        <v>1</v>
      </c>
      <c r="CD37" s="29">
        <f t="shared" si="1"/>
        <v>1.3333333333333335</v>
      </c>
      <c r="CE37" s="96">
        <f t="shared" si="2"/>
        <v>10.333333333333336</v>
      </c>
      <c r="CF37" s="40">
        <f t="shared" si="3"/>
        <v>5.6316666666666659</v>
      </c>
      <c r="CG37" s="40">
        <f t="shared" si="4"/>
        <v>15.965000000000002</v>
      </c>
      <c r="CH37" s="54" t="s">
        <v>194</v>
      </c>
      <c r="CI37" s="88"/>
      <c r="CJ37" s="15"/>
      <c r="CK37" s="15"/>
      <c r="CL37" s="32"/>
      <c r="DL37" s="15"/>
      <c r="DN37" s="110"/>
      <c r="DO37" s="152" t="s">
        <v>192</v>
      </c>
      <c r="DP37" s="153" t="s">
        <v>122</v>
      </c>
      <c r="DQ37" s="154" t="s">
        <v>227</v>
      </c>
      <c r="DR37" s="155">
        <v>4</v>
      </c>
      <c r="DS37" s="156">
        <v>3.4</v>
      </c>
      <c r="DT37" s="157">
        <v>1E-3</v>
      </c>
      <c r="DU37" s="110"/>
      <c r="EU37" s="132"/>
      <c r="EV37" s="132"/>
      <c r="FA37" s="133"/>
      <c r="FB37" s="134"/>
      <c r="FC37" s="1"/>
      <c r="FD37" s="82"/>
      <c r="FE37" s="82"/>
    </row>
    <row r="38" spans="1:161" x14ac:dyDescent="0.25">
      <c r="A38">
        <v>33</v>
      </c>
      <c r="B38" s="16">
        <v>5</v>
      </c>
      <c r="C38" s="80" t="s">
        <v>195</v>
      </c>
      <c r="D38" s="81" t="s">
        <v>122</v>
      </c>
      <c r="E38" s="81" t="s">
        <v>123</v>
      </c>
      <c r="F38" s="41" t="s">
        <v>196</v>
      </c>
      <c r="G38" s="82"/>
      <c r="H38" s="29"/>
      <c r="I38" s="97">
        <f t="shared" ref="I38:I43" si="5">CA38+CB38+CC38</f>
        <v>3.5087719298245617</v>
      </c>
      <c r="J38" s="83" t="s">
        <v>197</v>
      </c>
      <c r="K38" s="82"/>
      <c r="L38" s="82">
        <v>29</v>
      </c>
      <c r="M38" s="98">
        <v>1</v>
      </c>
      <c r="N38" s="82">
        <v>36.84210526315789</v>
      </c>
      <c r="O38" s="82">
        <v>19.298245614035086</v>
      </c>
      <c r="P38" s="82"/>
      <c r="Q38" s="82" t="s">
        <v>198</v>
      </c>
      <c r="R38" s="82">
        <v>0.70175438596491224</v>
      </c>
      <c r="S38" s="82">
        <v>4.5614035087719298</v>
      </c>
      <c r="T38" s="82"/>
      <c r="U38" s="82"/>
      <c r="V38" s="82">
        <v>1.4035087719298245</v>
      </c>
      <c r="W38" s="82" t="s">
        <v>198</v>
      </c>
      <c r="X38" s="82" t="s">
        <v>198</v>
      </c>
      <c r="Y38" s="82"/>
      <c r="Z38" s="82"/>
      <c r="AA38" s="82">
        <v>0.70175438596491224</v>
      </c>
      <c r="AB38" s="82">
        <v>3.1578947368421053</v>
      </c>
      <c r="AC38" s="82" t="s">
        <v>198</v>
      </c>
      <c r="AD38" s="82" t="s">
        <v>198</v>
      </c>
      <c r="AE38" s="82" t="s">
        <v>198</v>
      </c>
      <c r="AF38" s="82" t="s">
        <v>198</v>
      </c>
      <c r="AG38" s="82" t="s">
        <v>198</v>
      </c>
      <c r="AH38" s="82">
        <v>1.7543859649122806</v>
      </c>
      <c r="AI38" s="82" t="s">
        <v>198</v>
      </c>
      <c r="AJ38" s="82" t="s">
        <v>198</v>
      </c>
      <c r="AK38" s="82" t="s">
        <v>198</v>
      </c>
      <c r="AL38" s="82">
        <v>0.35087719298245612</v>
      </c>
      <c r="AM38" s="82" t="s">
        <v>198</v>
      </c>
      <c r="AN38" s="82">
        <v>0.35087719298245612</v>
      </c>
      <c r="AO38" s="82"/>
      <c r="AP38" s="82"/>
      <c r="AQ38" s="82"/>
      <c r="AR38" s="82" t="s">
        <v>198</v>
      </c>
      <c r="AS38" s="82" t="s">
        <v>198</v>
      </c>
      <c r="AT38" s="82" t="s">
        <v>198</v>
      </c>
      <c r="AU38" s="82" t="s">
        <v>198</v>
      </c>
      <c r="AV38" s="82" t="s">
        <v>198</v>
      </c>
      <c r="AW38" s="82">
        <v>5.6140350877192979</v>
      </c>
      <c r="AX38" s="82">
        <v>0</v>
      </c>
      <c r="AY38" s="82">
        <v>0.35087719298245612</v>
      </c>
      <c r="AZ38" s="82" t="s">
        <v>198</v>
      </c>
      <c r="BA38" s="82" t="s">
        <v>198</v>
      </c>
      <c r="BB38" s="82">
        <v>0</v>
      </c>
      <c r="BC38" s="82" t="s">
        <v>198</v>
      </c>
      <c r="BD38" s="82">
        <v>1.4035087719298245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0.35087719298245612</v>
      </c>
      <c r="BK38" s="82">
        <v>0</v>
      </c>
      <c r="BL38" s="82">
        <v>6.666666666666667</v>
      </c>
      <c r="BM38" s="29">
        <v>6.666666666666667</v>
      </c>
      <c r="BN38" s="82" t="s">
        <v>198</v>
      </c>
      <c r="BO38" s="82" t="s">
        <v>198</v>
      </c>
      <c r="BP38" s="82" t="s">
        <v>198</v>
      </c>
      <c r="BQ38" s="82">
        <v>8.0701754385964914</v>
      </c>
      <c r="BR38" s="82">
        <v>0</v>
      </c>
      <c r="BS38" s="82">
        <v>0.35087719298245612</v>
      </c>
      <c r="BT38" s="82"/>
      <c r="BU38" s="82">
        <v>0</v>
      </c>
      <c r="BV38" s="82">
        <v>0</v>
      </c>
      <c r="BW38" s="82">
        <v>1E-3</v>
      </c>
      <c r="BX38" s="82" t="s">
        <v>198</v>
      </c>
      <c r="BY38" s="82">
        <v>4.5614035087719298</v>
      </c>
      <c r="BZ38" s="82" t="s">
        <v>198</v>
      </c>
      <c r="CA38" s="82">
        <v>1.0526315789473684</v>
      </c>
      <c r="CB38" s="82">
        <v>0</v>
      </c>
      <c r="CC38" s="82">
        <v>2.4561403508771931</v>
      </c>
      <c r="CD38" s="29">
        <f t="shared" ref="CD38:CD43" si="6">CA38+CB38+CC38</f>
        <v>3.5087719298245617</v>
      </c>
      <c r="CE38" s="96">
        <f t="shared" ref="CE38:CE43" si="7">SUM(AT38:AY38,BA38:BD38,BH38:BI38)</f>
        <v>7.3684210526315788</v>
      </c>
      <c r="CF38" s="40">
        <f>SUM(BJ38:BL38,BN38:BO38)</f>
        <v>7.0175438596491233</v>
      </c>
      <c r="CG38" s="40">
        <f>SUM(AT38:BD38,BI38:BL38,BN38:BO38)</f>
        <v>14.385964912280702</v>
      </c>
      <c r="CH38" s="54" t="s">
        <v>199</v>
      </c>
      <c r="CI38" s="88"/>
      <c r="CJ38" s="15"/>
      <c r="CK38" s="15"/>
      <c r="CL38" s="32"/>
      <c r="DL38" s="15"/>
      <c r="DN38" s="110"/>
      <c r="DO38" s="110"/>
      <c r="DP38" s="110"/>
      <c r="DQ38" s="135"/>
      <c r="DR38" s="110"/>
      <c r="DS38" s="110"/>
      <c r="DT38" s="110"/>
      <c r="DU38" s="110"/>
      <c r="EU38" s="132"/>
      <c r="EV38" s="132"/>
      <c r="EZ38" s="110"/>
      <c r="FA38" s="110"/>
      <c r="FB38" s="135"/>
      <c r="FC38" s="110"/>
      <c r="FD38" s="110"/>
      <c r="FE38" s="110"/>
    </row>
    <row r="39" spans="1:161" x14ac:dyDescent="0.25">
      <c r="A39">
        <v>34</v>
      </c>
      <c r="B39" s="16">
        <v>6</v>
      </c>
      <c r="C39" s="80" t="s">
        <v>200</v>
      </c>
      <c r="D39" s="81" t="s">
        <v>122</v>
      </c>
      <c r="E39" s="81" t="s">
        <v>123</v>
      </c>
      <c r="F39" s="41" t="s">
        <v>196</v>
      </c>
      <c r="G39" s="82"/>
      <c r="H39" s="29"/>
      <c r="I39" s="97">
        <f t="shared" si="5"/>
        <v>2</v>
      </c>
      <c r="J39" s="83" t="s">
        <v>166</v>
      </c>
      <c r="K39" s="82">
        <v>7</v>
      </c>
      <c r="L39" s="82">
        <v>34</v>
      </c>
      <c r="M39" s="98">
        <v>1</v>
      </c>
      <c r="N39" s="82">
        <v>38.333333333333336</v>
      </c>
      <c r="O39" s="82">
        <v>19</v>
      </c>
      <c r="P39" s="82">
        <v>0</v>
      </c>
      <c r="Q39" s="82">
        <v>0</v>
      </c>
      <c r="R39" s="82">
        <v>0.33333333333333337</v>
      </c>
      <c r="S39" s="82">
        <v>1.3333333333333335</v>
      </c>
      <c r="T39" s="82">
        <v>0</v>
      </c>
      <c r="U39" s="82">
        <v>4.3333333333333339</v>
      </c>
      <c r="V39" s="82">
        <v>2</v>
      </c>
      <c r="W39" s="82">
        <v>0</v>
      </c>
      <c r="X39" s="82">
        <v>0</v>
      </c>
      <c r="Y39" s="82">
        <v>0</v>
      </c>
      <c r="Z39" s="82">
        <v>1</v>
      </c>
      <c r="AA39" s="82">
        <v>2.3333333333333335</v>
      </c>
      <c r="AB39" s="82">
        <v>0</v>
      </c>
      <c r="AC39" s="82">
        <v>0</v>
      </c>
      <c r="AD39" s="82">
        <v>0.33333333333333337</v>
      </c>
      <c r="AE39" s="82">
        <v>0</v>
      </c>
      <c r="AF39" s="82">
        <v>0</v>
      </c>
      <c r="AG39" s="82">
        <v>0</v>
      </c>
      <c r="AH39" s="82">
        <v>1</v>
      </c>
      <c r="AI39" s="82">
        <v>0</v>
      </c>
      <c r="AJ39" s="82">
        <v>0</v>
      </c>
      <c r="AK39" s="82">
        <v>0</v>
      </c>
      <c r="AL39" s="82">
        <v>0</v>
      </c>
      <c r="AM39" s="82">
        <v>1.3333333333333335</v>
      </c>
      <c r="AN39" s="82">
        <v>0</v>
      </c>
      <c r="AO39" s="82">
        <v>0</v>
      </c>
      <c r="AP39" s="82">
        <v>0</v>
      </c>
      <c r="AQ39" s="82">
        <v>0</v>
      </c>
      <c r="AR39" s="82"/>
      <c r="AS39" s="82">
        <v>0</v>
      </c>
      <c r="AT39" s="82">
        <v>0</v>
      </c>
      <c r="AU39" s="82">
        <v>0</v>
      </c>
      <c r="AV39" s="82">
        <v>0</v>
      </c>
      <c r="AW39" s="82">
        <v>6</v>
      </c>
      <c r="AX39" s="82">
        <v>0</v>
      </c>
      <c r="AY39" s="82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0.66666666666666674</v>
      </c>
      <c r="BE39" s="82">
        <v>0</v>
      </c>
      <c r="BF39" s="82">
        <v>0</v>
      </c>
      <c r="BG39" s="82">
        <v>0</v>
      </c>
      <c r="BH39" s="82">
        <v>0</v>
      </c>
      <c r="BI39" s="82">
        <v>0</v>
      </c>
      <c r="BJ39" s="82">
        <v>3</v>
      </c>
      <c r="BK39" s="82">
        <v>0</v>
      </c>
      <c r="BL39" s="82">
        <v>4.666666666666667</v>
      </c>
      <c r="BM39" s="29">
        <v>4.666666666666667</v>
      </c>
      <c r="BN39" s="82">
        <v>0</v>
      </c>
      <c r="BO39" s="82">
        <v>0</v>
      </c>
      <c r="BP39" s="82">
        <v>0</v>
      </c>
      <c r="BQ39" s="82">
        <v>8.6666666666666679</v>
      </c>
      <c r="BR39" s="82">
        <v>0</v>
      </c>
      <c r="BS39" s="82">
        <v>0</v>
      </c>
      <c r="BT39" s="82"/>
      <c r="BU39" s="82">
        <v>0</v>
      </c>
      <c r="BV39" s="82">
        <v>0</v>
      </c>
      <c r="BW39" s="82">
        <v>2.666666666666667</v>
      </c>
      <c r="BX39" s="82">
        <v>0</v>
      </c>
      <c r="BY39" s="82">
        <v>1</v>
      </c>
      <c r="BZ39" s="82">
        <v>0</v>
      </c>
      <c r="CA39" s="82">
        <v>2</v>
      </c>
      <c r="CB39" s="82">
        <v>0</v>
      </c>
      <c r="CC39" s="82">
        <v>0</v>
      </c>
      <c r="CD39" s="29">
        <f t="shared" si="6"/>
        <v>2</v>
      </c>
      <c r="CE39" s="96">
        <f t="shared" si="7"/>
        <v>6.666666666666667</v>
      </c>
      <c r="CF39" s="40">
        <f>SUM(BJ39:BL39,BN39:BO39)</f>
        <v>7.666666666666667</v>
      </c>
      <c r="CG39" s="40">
        <f>SUM(AT39:BD39,BI39:BL39,BN39:BO39)</f>
        <v>14.333333333333336</v>
      </c>
      <c r="CH39" s="54" t="s">
        <v>201</v>
      </c>
      <c r="CI39" s="88"/>
      <c r="CJ39" s="15"/>
      <c r="CK39" s="15"/>
      <c r="CL39" s="32"/>
      <c r="DL39" s="15"/>
      <c r="DN39" s="110"/>
      <c r="DO39" s="110"/>
      <c r="DP39" s="110"/>
      <c r="DQ39" s="135" t="s">
        <v>118</v>
      </c>
      <c r="DR39" s="116">
        <v>1</v>
      </c>
      <c r="DS39" s="110"/>
      <c r="DT39" s="110"/>
      <c r="DU39" s="110"/>
      <c r="EU39" s="132"/>
      <c r="EV39" s="132"/>
      <c r="EZ39" s="110"/>
      <c r="FA39" s="110"/>
      <c r="FB39" s="135"/>
      <c r="FC39" s="116"/>
      <c r="FD39" s="110"/>
      <c r="FE39" s="110"/>
    </row>
    <row r="40" spans="1:161" x14ac:dyDescent="0.25">
      <c r="A40">
        <v>35</v>
      </c>
      <c r="B40" s="16">
        <v>8</v>
      </c>
      <c r="C40" s="80" t="s">
        <v>202</v>
      </c>
      <c r="D40" s="81" t="s">
        <v>144</v>
      </c>
      <c r="E40" s="81" t="s">
        <v>145</v>
      </c>
      <c r="F40" s="41" t="s">
        <v>196</v>
      </c>
      <c r="G40" s="82"/>
      <c r="H40" s="29"/>
      <c r="I40" s="103">
        <f t="shared" si="5"/>
        <v>12.567309276651837</v>
      </c>
      <c r="J40" s="84" t="s">
        <v>203</v>
      </c>
      <c r="K40" s="82">
        <v>3</v>
      </c>
      <c r="L40" s="85">
        <v>28</v>
      </c>
      <c r="M40" s="104">
        <v>7</v>
      </c>
      <c r="N40" s="82">
        <v>39.521138486354289</v>
      </c>
      <c r="O40" s="82">
        <v>17.276443704416753</v>
      </c>
      <c r="P40" s="82">
        <v>0</v>
      </c>
      <c r="Q40" s="82">
        <v>0.14285714285714285</v>
      </c>
      <c r="R40" s="82">
        <v>1.2918455307819721</v>
      </c>
      <c r="S40" s="82">
        <v>2.9532308279348896</v>
      </c>
      <c r="T40" s="82">
        <v>0</v>
      </c>
      <c r="U40" s="82">
        <v>0.2857142857142857</v>
      </c>
      <c r="V40" s="82">
        <v>1.0519378029849711</v>
      </c>
      <c r="W40" s="82">
        <v>9.5238095238095247E-2</v>
      </c>
      <c r="X40" s="82">
        <v>0</v>
      </c>
      <c r="Y40" s="82">
        <v>0</v>
      </c>
      <c r="Z40" s="82">
        <v>0.52380952380952384</v>
      </c>
      <c r="AA40" s="82">
        <v>1.4461152882205515</v>
      </c>
      <c r="AB40" s="82">
        <v>4.7904761904761908E-2</v>
      </c>
      <c r="AC40" s="82">
        <v>0</v>
      </c>
      <c r="AD40" s="82">
        <v>1.4285714285714287E-4</v>
      </c>
      <c r="AE40" s="82">
        <v>0</v>
      </c>
      <c r="AF40" s="82">
        <v>0</v>
      </c>
      <c r="AG40" s="82"/>
      <c r="AH40" s="82">
        <v>0.47619047619047622</v>
      </c>
      <c r="AI40" s="82">
        <v>5.4117647058823533</v>
      </c>
      <c r="AJ40" s="82">
        <v>0</v>
      </c>
      <c r="AK40" s="82">
        <v>9.5238095238095247E-2</v>
      </c>
      <c r="AL40" s="82">
        <v>0</v>
      </c>
      <c r="AM40" s="82">
        <v>0</v>
      </c>
      <c r="AN40" s="82">
        <v>0.33514582303509644</v>
      </c>
      <c r="AO40" s="82">
        <v>0</v>
      </c>
      <c r="AP40" s="82">
        <v>0</v>
      </c>
      <c r="AQ40" s="82">
        <v>0</v>
      </c>
      <c r="AR40" s="82">
        <v>3.1478696741854635</v>
      </c>
      <c r="AS40" s="82">
        <v>0</v>
      </c>
      <c r="AT40" s="82">
        <v>0</v>
      </c>
      <c r="AU40" s="82">
        <v>0</v>
      </c>
      <c r="AV40" s="85">
        <v>0</v>
      </c>
      <c r="AW40" s="85">
        <v>7.7557475002384866</v>
      </c>
      <c r="AX40" s="85">
        <v>2.8571428571428574E-4</v>
      </c>
      <c r="AY40" s="85">
        <v>0</v>
      </c>
      <c r="AZ40" s="85">
        <v>0</v>
      </c>
      <c r="BA40" s="85">
        <v>0</v>
      </c>
      <c r="BB40" s="85">
        <v>0</v>
      </c>
      <c r="BC40" s="82">
        <v>0</v>
      </c>
      <c r="BD40" s="85">
        <v>0.38345864661654139</v>
      </c>
      <c r="BE40" s="85">
        <v>0</v>
      </c>
      <c r="BF40" s="85">
        <v>0</v>
      </c>
      <c r="BG40" s="85">
        <v>0.14285714285714285</v>
      </c>
      <c r="BH40" s="85">
        <v>0</v>
      </c>
      <c r="BI40" s="85">
        <v>0</v>
      </c>
      <c r="BJ40" s="85">
        <v>2.445295531215582</v>
      </c>
      <c r="BK40" s="85">
        <v>0</v>
      </c>
      <c r="BL40" s="85">
        <v>0</v>
      </c>
      <c r="BM40" s="29">
        <v>0</v>
      </c>
      <c r="BN40" s="85">
        <v>0</v>
      </c>
      <c r="BO40" s="85">
        <v>0</v>
      </c>
      <c r="BP40" s="85">
        <v>0</v>
      </c>
      <c r="BQ40" s="85">
        <v>1.6365914786967419</v>
      </c>
      <c r="BR40" s="85">
        <v>0</v>
      </c>
      <c r="BS40" s="85">
        <v>0</v>
      </c>
      <c r="BT40" s="85"/>
      <c r="BU40" s="85">
        <v>0</v>
      </c>
      <c r="BV40" s="85">
        <v>0</v>
      </c>
      <c r="BW40" s="85">
        <v>0</v>
      </c>
      <c r="BX40" s="85">
        <v>0</v>
      </c>
      <c r="BY40" s="85">
        <v>0.96672477040351734</v>
      </c>
      <c r="BZ40" s="85">
        <v>0</v>
      </c>
      <c r="CA40" s="85">
        <v>8.2274197604738486</v>
      </c>
      <c r="CB40" s="85">
        <v>0</v>
      </c>
      <c r="CC40" s="85">
        <v>4.3398895161779878</v>
      </c>
      <c r="CD40" s="105">
        <f t="shared" si="6"/>
        <v>12.567309276651837</v>
      </c>
      <c r="CE40" s="96">
        <f t="shared" si="7"/>
        <v>8.1394918611407423</v>
      </c>
      <c r="CF40" s="40">
        <f>SUM(BJ40:BL40,BN40:BO40)</f>
        <v>2.445295531215582</v>
      </c>
      <c r="CG40" s="40">
        <f>SUM(AT40:BD40,BI40:BL40,BN40:BO40)</f>
        <v>10.584787392356324</v>
      </c>
      <c r="CH40" s="54" t="s">
        <v>204</v>
      </c>
      <c r="CI40" s="91" t="s">
        <v>205</v>
      </c>
      <c r="CJ40" s="15"/>
      <c r="CK40" s="15"/>
      <c r="CL40" s="32"/>
      <c r="DL40" s="15"/>
      <c r="DN40" s="110"/>
      <c r="DO40" s="110"/>
      <c r="DP40" s="110"/>
      <c r="DQ40" s="135" t="s">
        <v>226</v>
      </c>
      <c r="DR40" s="116">
        <v>2</v>
      </c>
      <c r="DS40" s="110"/>
      <c r="DT40" s="110"/>
      <c r="DU40" s="110"/>
      <c r="EU40" s="132"/>
      <c r="EV40" s="132"/>
      <c r="EZ40" s="110"/>
      <c r="FA40" s="110"/>
      <c r="FB40" s="135"/>
      <c r="FC40" s="116"/>
      <c r="FD40" s="110"/>
      <c r="FE40" s="110"/>
    </row>
    <row r="41" spans="1:161" x14ac:dyDescent="0.25">
      <c r="A41">
        <v>36</v>
      </c>
      <c r="B41" s="72">
        <v>14</v>
      </c>
      <c r="C41" s="73" t="s">
        <v>206</v>
      </c>
      <c r="D41" s="74" t="s">
        <v>122</v>
      </c>
      <c r="E41" s="74" t="s">
        <v>123</v>
      </c>
      <c r="F41" s="108" t="s">
        <v>196</v>
      </c>
      <c r="G41" s="75"/>
      <c r="H41" s="76"/>
      <c r="I41" s="119">
        <f t="shared" si="5"/>
        <v>2.2641509433962268</v>
      </c>
      <c r="J41" s="120" t="s">
        <v>134</v>
      </c>
      <c r="K41" s="75">
        <v>4</v>
      </c>
      <c r="L41" s="121">
        <v>33.197569201245358</v>
      </c>
      <c r="M41" s="123">
        <v>1</v>
      </c>
      <c r="N41" s="75">
        <v>38.490566037735853</v>
      </c>
      <c r="O41" s="75">
        <v>23.773584905660378</v>
      </c>
      <c r="P41" s="75">
        <v>0</v>
      </c>
      <c r="Q41" s="75">
        <v>0</v>
      </c>
      <c r="R41" s="75">
        <v>0</v>
      </c>
      <c r="S41" s="75">
        <v>2.2641509433962264</v>
      </c>
      <c r="T41" s="75">
        <v>0</v>
      </c>
      <c r="U41" s="75">
        <v>0</v>
      </c>
      <c r="V41" s="75">
        <v>0</v>
      </c>
      <c r="W41" s="75">
        <v>1.8867924528301887</v>
      </c>
      <c r="X41" s="75">
        <v>0</v>
      </c>
      <c r="Y41" s="75">
        <v>0</v>
      </c>
      <c r="Z41" s="75">
        <v>0</v>
      </c>
      <c r="AA41" s="75">
        <v>0.75471698113207553</v>
      </c>
      <c r="AB41" s="75">
        <v>1.5094339622641511</v>
      </c>
      <c r="AC41" s="75"/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0.37735849056603776</v>
      </c>
      <c r="AM41" s="75">
        <v>0</v>
      </c>
      <c r="AN41" s="75">
        <v>0.75471698113207553</v>
      </c>
      <c r="AO41" s="75">
        <v>0</v>
      </c>
      <c r="AP41" s="75">
        <v>0</v>
      </c>
      <c r="AQ41" s="75">
        <v>0</v>
      </c>
      <c r="AR41" s="75">
        <v>0</v>
      </c>
      <c r="AS41" s="121">
        <v>0</v>
      </c>
      <c r="AT41" s="121">
        <v>0</v>
      </c>
      <c r="AU41" s="121">
        <v>0</v>
      </c>
      <c r="AV41" s="121">
        <v>0</v>
      </c>
      <c r="AW41" s="121">
        <v>4.5283018867924527</v>
      </c>
      <c r="AX41" s="121">
        <v>0</v>
      </c>
      <c r="AY41" s="121">
        <v>7.9245283018867925</v>
      </c>
      <c r="AZ41" s="121">
        <v>0</v>
      </c>
      <c r="BA41" s="121">
        <v>0</v>
      </c>
      <c r="BB41" s="121">
        <v>0</v>
      </c>
      <c r="BC41" s="121">
        <v>0</v>
      </c>
      <c r="BD41" s="121">
        <v>1.5094339622641511</v>
      </c>
      <c r="BE41" s="75">
        <v>0</v>
      </c>
      <c r="BF41" s="75">
        <v>0</v>
      </c>
      <c r="BG41" s="75">
        <v>7.1698113207547172</v>
      </c>
      <c r="BH41" s="75">
        <v>0</v>
      </c>
      <c r="BI41" s="75">
        <v>0</v>
      </c>
      <c r="BJ41" s="121">
        <v>0.37735849056603776</v>
      </c>
      <c r="BK41" s="121">
        <v>0</v>
      </c>
      <c r="BL41" s="121">
        <v>0</v>
      </c>
      <c r="BM41" s="76">
        <v>0</v>
      </c>
      <c r="BN41" s="75">
        <v>0</v>
      </c>
      <c r="BO41" s="75">
        <v>0</v>
      </c>
      <c r="BP41" s="121">
        <v>0</v>
      </c>
      <c r="BQ41" s="121">
        <v>3.7735849056603774</v>
      </c>
      <c r="BR41" s="121">
        <v>0</v>
      </c>
      <c r="BS41" s="121">
        <v>1.5094339622641511</v>
      </c>
      <c r="BT41" s="121"/>
      <c r="BU41" s="121">
        <v>0</v>
      </c>
      <c r="BV41" s="121">
        <v>0</v>
      </c>
      <c r="BW41" s="121">
        <v>0</v>
      </c>
      <c r="BX41" s="121">
        <v>0</v>
      </c>
      <c r="BY41" s="121">
        <v>1.1320754716981132</v>
      </c>
      <c r="BZ41" s="121">
        <v>0</v>
      </c>
      <c r="CA41" s="121">
        <v>1.5094339622641511</v>
      </c>
      <c r="CB41" s="121">
        <v>0</v>
      </c>
      <c r="CC41" s="121">
        <v>0.75471698113207553</v>
      </c>
      <c r="CD41" s="124">
        <f t="shared" si="6"/>
        <v>2.2641509433962268</v>
      </c>
      <c r="CE41" s="126">
        <f t="shared" si="7"/>
        <v>13.962264150943396</v>
      </c>
      <c r="CF41" s="56">
        <f>SUM(BJ41:BL41,BN41:BO41)</f>
        <v>0.37735849056603776</v>
      </c>
      <c r="CG41" s="56">
        <f>SUM(AT41:BD41,BI41:BL41,BN41:BO41)</f>
        <v>14.339622641509434</v>
      </c>
      <c r="CH41" s="61" t="s">
        <v>207</v>
      </c>
      <c r="CI41" s="87"/>
      <c r="CJ41" s="15"/>
      <c r="CK41" s="15"/>
      <c r="CL41" s="32"/>
      <c r="DL41" s="15"/>
      <c r="DN41" s="110"/>
      <c r="DO41" s="110"/>
      <c r="DP41" s="110"/>
      <c r="DQ41" s="135" t="s">
        <v>145</v>
      </c>
      <c r="DR41" s="116">
        <v>3</v>
      </c>
      <c r="DS41" s="110"/>
      <c r="DT41" s="110"/>
      <c r="DU41" s="110"/>
      <c r="EU41" s="132"/>
      <c r="EV41" s="132"/>
      <c r="EZ41" s="110"/>
      <c r="FA41" s="110"/>
      <c r="FB41" s="135"/>
      <c r="FC41" s="116"/>
      <c r="FD41" s="110"/>
      <c r="FE41" s="110"/>
    </row>
    <row r="42" spans="1:161" x14ac:dyDescent="0.25">
      <c r="A42">
        <v>37</v>
      </c>
      <c r="B42" s="16">
        <v>23</v>
      </c>
      <c r="C42" s="80" t="s">
        <v>208</v>
      </c>
      <c r="D42" s="81" t="s">
        <v>117</v>
      </c>
      <c r="E42" s="81" t="s">
        <v>118</v>
      </c>
      <c r="F42" s="41" t="s">
        <v>196</v>
      </c>
      <c r="G42" s="82"/>
      <c r="H42" s="29"/>
      <c r="I42" s="97">
        <f t="shared" si="5"/>
        <v>5</v>
      </c>
      <c r="J42" s="83" t="s">
        <v>150</v>
      </c>
      <c r="K42" s="82">
        <v>6</v>
      </c>
      <c r="L42" s="82">
        <v>37.262357414448672</v>
      </c>
      <c r="M42" s="98">
        <v>1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>
        <v>0</v>
      </c>
      <c r="AU42" s="82">
        <v>0</v>
      </c>
      <c r="AV42" s="82">
        <v>0</v>
      </c>
      <c r="AW42" s="82">
        <v>0.66666666666666674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5.6666666666666661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1.3333333333333335</v>
      </c>
      <c r="BL42" s="82">
        <v>0</v>
      </c>
      <c r="BM42" s="29">
        <v>1.3333333333333335</v>
      </c>
      <c r="BN42" s="82">
        <v>0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/>
      <c r="BU42" s="82">
        <v>0</v>
      </c>
      <c r="BV42" s="82">
        <v>0</v>
      </c>
      <c r="BW42" s="82">
        <v>3.67</v>
      </c>
      <c r="BX42" s="82">
        <v>0</v>
      </c>
      <c r="BY42" s="82">
        <v>0.33333333333333337</v>
      </c>
      <c r="BZ42" s="82">
        <v>0</v>
      </c>
      <c r="CA42" s="82">
        <v>4.666666666666667</v>
      </c>
      <c r="CB42" s="82">
        <v>0</v>
      </c>
      <c r="CC42" s="82">
        <v>0.33333333333333337</v>
      </c>
      <c r="CD42" s="29">
        <f t="shared" si="6"/>
        <v>5</v>
      </c>
      <c r="CE42" s="96">
        <f t="shared" si="7"/>
        <v>6.333333333333333</v>
      </c>
      <c r="CF42" s="40">
        <f>SUM(BJ42:BL42,BN42:BO42)</f>
        <v>1.3333333333333335</v>
      </c>
      <c r="CG42" s="40">
        <f>SUM(AT42:BD42,BI42:BL42,BN42:BO42)</f>
        <v>7.6666666666666661</v>
      </c>
      <c r="CH42" s="54" t="s">
        <v>209</v>
      </c>
      <c r="CI42" s="88"/>
      <c r="CJ42" s="15"/>
      <c r="CK42" s="15"/>
      <c r="CL42" s="32"/>
      <c r="DL42" s="15"/>
      <c r="DN42" s="110"/>
      <c r="DO42" s="110"/>
      <c r="DP42" s="110"/>
      <c r="DQ42" s="135" t="s">
        <v>227</v>
      </c>
      <c r="DR42" s="116">
        <v>4</v>
      </c>
      <c r="DS42" s="110"/>
      <c r="DT42" s="110"/>
      <c r="DU42" s="110"/>
      <c r="EU42" s="132"/>
      <c r="EV42" s="132"/>
      <c r="EZ42" s="110"/>
      <c r="FA42" s="110"/>
      <c r="FB42" s="135"/>
      <c r="FC42" s="116"/>
      <c r="FD42" s="110"/>
      <c r="FE42" s="110"/>
    </row>
    <row r="43" spans="1:161" ht="15.75" thickBot="1" x14ac:dyDescent="0.3">
      <c r="A43">
        <v>38</v>
      </c>
      <c r="B43" s="17">
        <v>30</v>
      </c>
      <c r="C43" s="30" t="s">
        <v>210</v>
      </c>
      <c r="D43" s="18" t="s">
        <v>122</v>
      </c>
      <c r="E43" s="18" t="s">
        <v>123</v>
      </c>
      <c r="F43" s="109" t="s">
        <v>196</v>
      </c>
      <c r="G43" s="19"/>
      <c r="H43" s="33"/>
      <c r="I43" s="118">
        <f t="shared" si="5"/>
        <v>0</v>
      </c>
      <c r="J43" s="19"/>
      <c r="K43" s="19"/>
      <c r="L43" s="19"/>
      <c r="M43" s="122" t="s">
        <v>211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33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/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33">
        <f t="shared" si="6"/>
        <v>0</v>
      </c>
      <c r="CE43" s="125">
        <f t="shared" si="7"/>
        <v>0</v>
      </c>
      <c r="CF43" s="127">
        <f>SUM(BK43:BL43,BJ43:BO43)</f>
        <v>0</v>
      </c>
      <c r="CG43" s="127">
        <f>SUM(AT43:BD43,BI43:BL43,BJ43:BO43)</f>
        <v>0</v>
      </c>
      <c r="CH43" s="128"/>
      <c r="CI43" s="129"/>
      <c r="CJ43" s="15"/>
      <c r="CK43" s="15"/>
      <c r="CL43" s="32"/>
      <c r="DL43" s="15"/>
      <c r="DN43" s="110"/>
      <c r="DO43" s="110"/>
      <c r="DP43" s="110"/>
      <c r="DQ43" s="110"/>
      <c r="DR43" s="110"/>
      <c r="DS43" s="110"/>
      <c r="DT43" s="110"/>
      <c r="DU43" s="110"/>
      <c r="EU43" s="132"/>
      <c r="EV43" s="132"/>
      <c r="EZ43" s="110"/>
      <c r="FA43" s="110"/>
      <c r="FB43" s="110"/>
      <c r="FC43" s="110"/>
      <c r="FD43" s="110"/>
      <c r="FE43" s="110"/>
    </row>
    <row r="44" spans="1:161" ht="6.75" customHeight="1" x14ac:dyDescent="0.25"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1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EU44" s="132"/>
      <c r="EV44" s="132"/>
    </row>
    <row r="45" spans="1:161" x14ac:dyDescent="0.25">
      <c r="B45" s="110"/>
      <c r="C45" s="110"/>
      <c r="D45" s="110"/>
      <c r="E45" s="110"/>
      <c r="F45" s="110"/>
      <c r="G45" s="112" t="s">
        <v>212</v>
      </c>
      <c r="H45" s="110"/>
      <c r="I45" s="110"/>
      <c r="J45" s="110"/>
      <c r="K45" s="110"/>
      <c r="L45" s="110"/>
      <c r="M45" s="113"/>
      <c r="N45" s="113"/>
      <c r="O45" s="113"/>
      <c r="P45" s="113"/>
      <c r="Q45" s="113"/>
      <c r="R45" s="113"/>
      <c r="S45" s="114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5"/>
      <c r="AU45" s="115"/>
      <c r="AV45" s="115"/>
      <c r="AW45" s="115"/>
      <c r="AX45" s="115"/>
      <c r="AY45" s="115"/>
      <c r="AZ45" s="115"/>
      <c r="BA45" s="115"/>
      <c r="BB45" s="110"/>
      <c r="BC45" s="110"/>
      <c r="BD45" s="115"/>
      <c r="BE45" s="115"/>
      <c r="BF45" s="115"/>
      <c r="BG45" s="115"/>
      <c r="BH45" s="115"/>
      <c r="BI45" s="115"/>
      <c r="BJ45" s="115"/>
      <c r="BK45" s="115"/>
      <c r="BL45" s="115"/>
      <c r="BM45" s="110"/>
      <c r="BN45" s="115"/>
      <c r="BO45" s="110"/>
      <c r="BP45" s="115"/>
      <c r="BQ45" s="115"/>
      <c r="BR45" s="110"/>
      <c r="BS45" s="115"/>
      <c r="BT45" s="110"/>
      <c r="BU45" s="110"/>
      <c r="BV45" s="115"/>
      <c r="BW45" s="110"/>
      <c r="BX45" s="115"/>
      <c r="BY45" s="110"/>
      <c r="BZ45" s="110"/>
      <c r="CA45" s="115"/>
      <c r="CB45" s="115"/>
      <c r="CC45" s="115"/>
      <c r="CD45" s="110"/>
      <c r="CE45" s="110"/>
      <c r="CF45" s="110"/>
      <c r="CG45" s="110"/>
      <c r="CH45" s="117" t="s">
        <v>218</v>
      </c>
      <c r="CI45" s="117" t="s">
        <v>218</v>
      </c>
      <c r="DO45" t="s">
        <v>229</v>
      </c>
      <c r="EU45" s="132"/>
      <c r="EV45" s="132"/>
    </row>
    <row r="46" spans="1:161" x14ac:dyDescent="0.25">
      <c r="B46" s="110"/>
      <c r="C46" s="110"/>
      <c r="D46" s="110"/>
      <c r="E46" s="110"/>
      <c r="F46" s="110"/>
      <c r="G46" s="110" t="s">
        <v>213</v>
      </c>
      <c r="H46" s="110"/>
      <c r="I46" s="110"/>
      <c r="J46" s="110"/>
      <c r="K46" s="110" t="s">
        <v>215</v>
      </c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1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7" t="s">
        <v>221</v>
      </c>
      <c r="CI46" s="117" t="s">
        <v>221</v>
      </c>
    </row>
    <row r="47" spans="1:161" x14ac:dyDescent="0.25">
      <c r="B47" s="110"/>
      <c r="C47" s="110"/>
      <c r="D47" s="110"/>
      <c r="E47" s="110"/>
      <c r="F47" s="110"/>
      <c r="G47" s="110" t="s">
        <v>214</v>
      </c>
      <c r="H47" s="110"/>
      <c r="I47" s="110"/>
      <c r="J47" s="110"/>
      <c r="K47" s="110" t="s">
        <v>216</v>
      </c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1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</row>
    <row r="48" spans="1:161" x14ac:dyDescent="0.25">
      <c r="B48" s="110"/>
      <c r="C48" s="110"/>
      <c r="D48" s="110"/>
      <c r="E48" s="110"/>
      <c r="F48" s="110"/>
      <c r="G48" s="110" t="s">
        <v>222</v>
      </c>
      <c r="H48" s="110"/>
      <c r="I48" s="110"/>
      <c r="J48" s="110"/>
      <c r="K48" s="116" t="s">
        <v>217</v>
      </c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1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</row>
    <row r="49" spans="3:112" x14ac:dyDescent="0.25">
      <c r="BL49" s="14"/>
    </row>
    <row r="50" spans="3:112" x14ac:dyDescent="0.25">
      <c r="BL50" s="14"/>
    </row>
    <row r="51" spans="3:112" ht="14.45" customHeight="1" x14ac:dyDescent="0.25">
      <c r="BL51" s="14"/>
    </row>
    <row r="52" spans="3:112" ht="14.45" customHeight="1" x14ac:dyDescent="0.25">
      <c r="L52" s="132"/>
      <c r="BL52" s="14"/>
    </row>
    <row r="53" spans="3:112" ht="14.45" customHeight="1" x14ac:dyDescent="0.25">
      <c r="BL53" s="14"/>
    </row>
    <row r="54" spans="3:112" x14ac:dyDescent="0.25">
      <c r="D54" s="1"/>
      <c r="E54" s="1"/>
      <c r="F54" s="1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4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K54">
        <v>100.00024999999999</v>
      </c>
      <c r="CL54">
        <v>53.962931995540693</v>
      </c>
      <c r="CM54">
        <v>2.669732441471572</v>
      </c>
      <c r="CN54">
        <v>9.2569676700111483</v>
      </c>
      <c r="CO54">
        <v>8.3333333333333343E-2</v>
      </c>
      <c r="CP54">
        <v>15.847239966555186</v>
      </c>
      <c r="CQ54">
        <v>2.6688963210702346</v>
      </c>
      <c r="CR54">
        <v>15.260869565217392</v>
      </c>
      <c r="CS54">
        <v>6.4214046822742477</v>
      </c>
      <c r="CT54">
        <v>65.889632107023417</v>
      </c>
      <c r="CU54">
        <v>22.351977982162765</v>
      </c>
      <c r="CV54">
        <v>22.268644648829437</v>
      </c>
      <c r="CW54">
        <v>81.899801406925988</v>
      </c>
      <c r="CX54">
        <v>4.0249236173703089</v>
      </c>
      <c r="CY54">
        <v>14.075274975703703</v>
      </c>
      <c r="CZ54">
        <v>55.025175679166693</v>
      </c>
      <c r="DA54">
        <v>70.927308273353646</v>
      </c>
      <c r="DB54">
        <v>5.0080824972129321</v>
      </c>
      <c r="DC54">
        <v>4.0033444816053514</v>
      </c>
      <c r="DD54">
        <v>2.4166666666666674</v>
      </c>
      <c r="DE54">
        <v>5.0044593088071343</v>
      </c>
      <c r="DF54">
        <v>56.715719063545151</v>
      </c>
      <c r="DG54">
        <v>6.5041806020066897</v>
      </c>
      <c r="DH54">
        <v>0.25027870680044595</v>
      </c>
    </row>
    <row r="55" spans="3:112" x14ac:dyDescent="0.25">
      <c r="D55" s="1"/>
      <c r="E55" s="1"/>
      <c r="F55" s="1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4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</row>
    <row r="56" spans="3:112" x14ac:dyDescent="0.25">
      <c r="D56" s="1"/>
      <c r="E56" s="1"/>
      <c r="F56" s="1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4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</row>
    <row r="62" spans="3:112" ht="15.75" customHeight="1" x14ac:dyDescent="0.25">
      <c r="C62" s="164"/>
      <c r="D62" s="164"/>
      <c r="E62" s="164"/>
      <c r="F62" s="164"/>
      <c r="G62" s="164"/>
      <c r="H62" s="164"/>
      <c r="I62" s="137"/>
    </row>
    <row r="63" spans="3:112" ht="15.75" x14ac:dyDescent="0.25">
      <c r="C63" s="164"/>
      <c r="D63" s="164"/>
      <c r="E63" s="164"/>
      <c r="F63" s="164"/>
      <c r="G63" s="164"/>
      <c r="H63" s="164"/>
      <c r="I63" s="137"/>
    </row>
    <row r="64" spans="3:112" ht="15.75" x14ac:dyDescent="0.25">
      <c r="C64" s="164"/>
      <c r="D64" s="164"/>
      <c r="E64" s="164"/>
      <c r="F64" s="136"/>
      <c r="G64" s="138"/>
      <c r="H64" s="138"/>
      <c r="I64" s="139"/>
    </row>
    <row r="65" spans="3:132" ht="15.75" x14ac:dyDescent="0.25">
      <c r="C65" s="136"/>
      <c r="D65" s="136"/>
      <c r="E65" s="136"/>
      <c r="F65" s="138"/>
      <c r="G65" s="138"/>
      <c r="H65" s="138"/>
      <c r="I65" s="139"/>
    </row>
    <row r="66" spans="3:132" x14ac:dyDescent="0.25">
      <c r="C66" s="80"/>
      <c r="D66" s="81"/>
      <c r="E66" s="81"/>
      <c r="F66" s="81"/>
      <c r="G66" s="82"/>
      <c r="H66" s="82"/>
      <c r="I66" s="82"/>
    </row>
    <row r="67" spans="3:132" x14ac:dyDescent="0.25">
      <c r="C67" s="80"/>
      <c r="D67" s="81"/>
      <c r="E67" s="81"/>
      <c r="F67" s="81"/>
      <c r="G67" s="82"/>
      <c r="H67" s="82"/>
      <c r="I67" s="85"/>
    </row>
    <row r="68" spans="3:132" x14ac:dyDescent="0.25">
      <c r="C68" s="80"/>
      <c r="D68" s="81"/>
      <c r="E68" s="81"/>
      <c r="F68" s="81"/>
      <c r="G68" s="82"/>
      <c r="H68" s="82"/>
      <c r="I68" s="82"/>
    </row>
    <row r="69" spans="3:132" x14ac:dyDescent="0.25">
      <c r="C69" s="80"/>
      <c r="D69" s="81"/>
      <c r="E69" s="81"/>
      <c r="F69" s="81"/>
      <c r="G69" s="82"/>
      <c r="H69" s="82"/>
      <c r="I69" s="82"/>
    </row>
    <row r="70" spans="3:132" x14ac:dyDescent="0.25">
      <c r="C70" s="80"/>
      <c r="D70" s="81"/>
      <c r="E70" s="81"/>
      <c r="F70" s="81"/>
      <c r="G70" s="82"/>
      <c r="H70" s="82"/>
      <c r="I70" s="85"/>
    </row>
    <row r="71" spans="3:132" x14ac:dyDescent="0.25">
      <c r="C71" s="80"/>
      <c r="D71" s="81"/>
      <c r="E71" s="81"/>
      <c r="F71" s="81"/>
      <c r="G71" s="82"/>
      <c r="H71" s="82"/>
      <c r="I71" s="82"/>
    </row>
    <row r="73" spans="3:132" ht="28.5" x14ac:dyDescent="0.45">
      <c r="CG73" s="25"/>
      <c r="EB73" s="25"/>
    </row>
  </sheetData>
  <sortState xmlns:xlrd2="http://schemas.microsoft.com/office/spreadsheetml/2017/richdata2" ref="EZ6:FE37">
    <sortCondition descending="1" ref="FE6:FE37"/>
    <sortCondition ref="FC6:FC37"/>
  </sortState>
  <mergeCells count="35">
    <mergeCell ref="CW3:CY3"/>
    <mergeCell ref="CZ3:DA3"/>
    <mergeCell ref="DB3:DE3"/>
    <mergeCell ref="C2:C4"/>
    <mergeCell ref="D2:D4"/>
    <mergeCell ref="E2:E4"/>
    <mergeCell ref="J2:L3"/>
    <mergeCell ref="M2:M3"/>
    <mergeCell ref="CE2:CG3"/>
    <mergeCell ref="F2:H3"/>
    <mergeCell ref="AW2:BM3"/>
    <mergeCell ref="CA2:CD3"/>
    <mergeCell ref="CH2:CI3"/>
    <mergeCell ref="C62:C64"/>
    <mergeCell ref="D62:D64"/>
    <mergeCell ref="E62:E64"/>
    <mergeCell ref="F62:H63"/>
    <mergeCell ref="B2:B4"/>
    <mergeCell ref="ER2:ER4"/>
    <mergeCell ref="ES2:ES4"/>
    <mergeCell ref="ET2:ET4"/>
    <mergeCell ref="EU2:EU4"/>
    <mergeCell ref="EV2:EV4"/>
    <mergeCell ref="FE2:FE4"/>
    <mergeCell ref="EZ2:EZ4"/>
    <mergeCell ref="FA2:FA4"/>
    <mergeCell ref="FB2:FB4"/>
    <mergeCell ref="FC2:FC4"/>
    <mergeCell ref="FD2:FD4"/>
    <mergeCell ref="DT2:DT4"/>
    <mergeCell ref="DO2:DO4"/>
    <mergeCell ref="DP2:DP4"/>
    <mergeCell ref="DQ2:DQ4"/>
    <mergeCell ref="DR2:DR4"/>
    <mergeCell ref="DS2:DS4"/>
  </mergeCells>
  <conditionalFormatting sqref="G6:G4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6:G7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42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6:H7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I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4:I6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6:I7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4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6:L4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">
    <cfRule type="dataBar" priority="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{0656CC59-69CF-4B81-93BC-AC754D3B65B7}</x14:id>
        </ext>
      </extLst>
    </cfRule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{8AD423F3-ED95-49E1-A0C1-4A9D67DCF961}</x14:id>
        </ext>
      </extLst>
    </cfRule>
  </conditionalFormatting>
  <conditionalFormatting sqref="M57:M1048576 M44 AW4:AW5 AW2 M47:M53 AW54:AW56">
    <cfRule type="dataBar" priority="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{4CB61B1D-AF6E-4A9F-BDE6-6B051ABAC8E2}</x14:id>
        </ext>
      </extLst>
    </cfRule>
  </conditionalFormatting>
  <conditionalFormatting sqref="AW57:AW1048576 AW44 AX4:AX5 AX54:AX56 AW47:AW53 M46">
    <cfRule type="dataBar" priority="6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{6235D481-B803-4165-AA76-A11464CE98E0}</x14:id>
        </ext>
      </extLst>
    </cfRule>
  </conditionalFormatting>
  <conditionalFormatting sqref="AW6:BD4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{98FFF30F-68E9-40A9-B057-E526799AC3C3}</x14:id>
        </ext>
      </extLst>
    </cfRule>
  </conditionalFormatting>
  <conditionalFormatting sqref="BC44">
    <cfRule type="dataBar" priority="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{9148EA56-B1A6-465F-8352-C3906844668F}</x14:id>
        </ext>
      </extLst>
    </cfRule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{CCD86868-13D6-483D-86CC-2D82CF42B797}</x14:id>
        </ext>
      </extLst>
    </cfRule>
  </conditionalFormatting>
  <conditionalFormatting sqref="BC57:BC1048576 BC44 BD4:BD5 BD54:BD56 BC47:BC53 S46">
    <cfRule type="dataBar" priority="6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{60767F1E-AE20-4789-935E-4CDF2E0A0CA4}</x14:id>
        </ext>
      </extLst>
    </cfRule>
  </conditionalFormatting>
  <conditionalFormatting sqref="BF44"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{A2DEB1E2-C61F-4CE5-80A0-F408438FCE03}</x14:id>
        </ext>
      </extLst>
    </cfRule>
  </conditionalFormatting>
  <conditionalFormatting sqref="BJ4:BJ5">
    <cfRule type="dataBar" priority="17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{D2DED377-6D86-4A67-903E-3E5A3639CD14}</x14:id>
        </ext>
      </extLst>
    </cfRule>
  </conditionalFormatting>
  <conditionalFormatting sqref="BJ6:BN4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{F87AB2AD-8BD3-4805-8F9D-ED182672A227}</x14:id>
        </ext>
      </extLst>
    </cfRule>
  </conditionalFormatting>
  <conditionalFormatting sqref="BL57:BL1048576 BL44 BM4:BM5 BM54:BM56 BL47:BL53 AA46">
    <cfRule type="dataBar" priority="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{0F14D6A3-36D1-4A71-9506-38D2F90FC187}</x14:id>
        </ext>
      </extLst>
    </cfRule>
  </conditionalFormatting>
  <conditionalFormatting sqref="BN44"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{D9F2D9EE-06A9-417A-86B4-C33B7AD3FE6F}</x14:id>
        </ext>
      </extLst>
    </cfRule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{2E807BFE-B3E3-4102-8930-1482479C09C6}</x14:id>
        </ext>
      </extLst>
    </cfRule>
  </conditionalFormatting>
  <conditionalFormatting sqref="BN57:BN1048576 BN44 BJ4:BJ5 BJ54:BJ56 BN47:BN53 AC46">
    <cfRule type="dataBar" priority="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{3027DC76-0C83-4618-9153-3E4E485F527A}</x14:id>
        </ext>
      </extLst>
    </cfRule>
  </conditionalFormatting>
  <conditionalFormatting sqref="CA6:CC4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57:CC1048576 I4:L5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D4:CD5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{213E3672-7254-4EA0-97D9-7EE1A5E100F0}</x14:id>
        </ext>
      </extLst>
    </cfRule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D6:CD4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D54:CD5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D4:CG5 I4:L5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E43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{BAEAA3FE-0AE7-43A1-B3A0-22082E406F51}</x14:id>
        </ext>
      </extLst>
    </cfRule>
  </conditionalFormatting>
  <conditionalFormatting sqref="CE6:CG4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{4E25B4AA-B430-4E71-B928-2092931243CB}</x14:id>
        </ext>
      </extLst>
    </cfRule>
  </conditionalFormatting>
  <conditionalFormatting sqref="DR6:DR37 DR39:DR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S6:DS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T6:DT3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C6:FC37 FC39:FC4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D6:FD3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E6:FE3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8" scale="6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56CC59-69CF-4B81-93BC-AC754D3B65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8AD423F3-ED95-49E1-A0C1-4A9D67DCF9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M44</xm:sqref>
        </x14:conditionalFormatting>
        <x14:conditionalFormatting xmlns:xm="http://schemas.microsoft.com/office/excel/2006/main">
          <x14:cfRule type="dataBar" id="{4CB61B1D-AF6E-4A9F-BDE6-6B051ABAC8E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M57:M1048576 M44 AW4:AW5 AW2 M47:M53 AW54:AW56</xm:sqref>
        </x14:conditionalFormatting>
        <x14:conditionalFormatting xmlns:xm="http://schemas.microsoft.com/office/excel/2006/main">
          <x14:cfRule type="dataBar" id="{6235D481-B803-4165-AA76-A11464CE98E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AW57:AW1048576 AW44 AX4:AX5 AX54:AX56 AW47:AW53 M46</xm:sqref>
        </x14:conditionalFormatting>
        <x14:conditionalFormatting xmlns:xm="http://schemas.microsoft.com/office/excel/2006/main">
          <x14:cfRule type="dataBar" id="{98FFF30F-68E9-40A9-B057-E526799AC3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AW6:BD42</xm:sqref>
        </x14:conditionalFormatting>
        <x14:conditionalFormatting xmlns:xm="http://schemas.microsoft.com/office/excel/2006/main">
          <x14:cfRule type="dataBar" id="{9148EA56-B1A6-465F-8352-C390684466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CCD86868-13D6-483D-86CC-2D82CF42B7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BC44</xm:sqref>
        </x14:conditionalFormatting>
        <x14:conditionalFormatting xmlns:xm="http://schemas.microsoft.com/office/excel/2006/main">
          <x14:cfRule type="dataBar" id="{60767F1E-AE20-4789-935E-4CDF2E0A0C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BC57:BC1048576 BC44 BD4:BD5 BD54:BD56 BC47:BC53 S46</xm:sqref>
        </x14:conditionalFormatting>
        <x14:conditionalFormatting xmlns:xm="http://schemas.microsoft.com/office/excel/2006/main">
          <x14:cfRule type="dataBar" id="{A2DEB1E2-C61F-4CE5-80A0-F408438FCE0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BF44</xm:sqref>
        </x14:conditionalFormatting>
        <x14:conditionalFormatting xmlns:xm="http://schemas.microsoft.com/office/excel/2006/main">
          <x14:cfRule type="dataBar" id="{D2DED377-6D86-4A67-903E-3E5A3639CD1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BJ4:BJ5</xm:sqref>
        </x14:conditionalFormatting>
        <x14:conditionalFormatting xmlns:xm="http://schemas.microsoft.com/office/excel/2006/main">
          <x14:cfRule type="dataBar" id="{F87AB2AD-8BD3-4805-8F9D-ED182672A2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BJ6:BN42</xm:sqref>
        </x14:conditionalFormatting>
        <x14:conditionalFormatting xmlns:xm="http://schemas.microsoft.com/office/excel/2006/main">
          <x14:cfRule type="dataBar" id="{0F14D6A3-36D1-4A71-9506-38D2F90FC18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BL57:BL1048576 BL44 BM4:BM5 BM54:BM56 BL47:BL53 AA46</xm:sqref>
        </x14:conditionalFormatting>
        <x14:conditionalFormatting xmlns:xm="http://schemas.microsoft.com/office/excel/2006/main">
          <x14:cfRule type="dataBar" id="{D9F2D9EE-06A9-417A-86B4-C33B7AD3FE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2E807BFE-B3E3-4102-8930-1482479C09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BN44</xm:sqref>
        </x14:conditionalFormatting>
        <x14:conditionalFormatting xmlns:xm="http://schemas.microsoft.com/office/excel/2006/main">
          <x14:cfRule type="dataBar" id="{3027DC76-0C83-4618-9153-3E4E485F527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BN57:BN1048576 BN44 BJ4:BJ5 BJ54:BJ56 BN47:BN53 AC46</xm:sqref>
        </x14:conditionalFormatting>
        <x14:conditionalFormatting xmlns:xm="http://schemas.microsoft.com/office/excel/2006/main">
          <x14:cfRule type="dataBar" id="{213E3672-7254-4EA0-97D9-7EE1A5E100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CD4:CD5</xm:sqref>
        </x14:conditionalFormatting>
        <x14:conditionalFormatting xmlns:xm="http://schemas.microsoft.com/office/excel/2006/main">
          <x14:cfRule type="dataBar" id="{BAEAA3FE-0AE7-43A1-B3A0-22082E406F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CE43</xm:sqref>
        </x14:conditionalFormatting>
        <x14:conditionalFormatting xmlns:xm="http://schemas.microsoft.com/office/excel/2006/main">
          <x14:cfRule type="dataBar" id="{4E25B4AA-B430-4E71-B928-2092931243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CE6:CG42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549d5a24-02b5-49fd-8bdc-1bb5cc71534e" ContentTypeId="0x0101007B39660E7F3AD94E977F1C302CF429B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_x0020_Country_x002f_Region xmlns="1beda37d-d8cf-4db6-9bcb-408f75ef620d" xsi:nil="true"/>
    <Put xmlns="1beda37d-d8cf-4db6-9bcb-408f75ef620d" xsi:nil="true"/>
    <Vergunning xmlns="1beda37d-d8cf-4db6-9bcb-408f75ef620d" xsi:nil="true"/>
    <WorkCountry xmlns="http://schemas.microsoft.com/sharepoint/v3" xsi:nil="true"/>
    <Vast_x0020_Operator xmlns="1beda37d-d8cf-4db6-9bcb-408f75ef620d">Enter Choice #1</Vast_x0020_Operator>
    <Document_x0020_Operator xmlns="1beda37d-d8cf-4db6-9bcb-408f75ef620d">Enter Choice #1</Document_x0020_Operator>
    <Field xmlns="1beda37d-d8cf-4db6-9bcb-408f75ef620d" xsi:nil="true"/>
    <_dlc_DocId xmlns="5c62f0ca-9c97-4278-af0e-ca262c9f4884">KY3N4E6X5AV2-623094689-109892</_dlc_DocId>
    <_dlc_DocIdUrl xmlns="5c62f0ca-9c97-4278-af0e-ca262c9f4884">
      <Url>https://ebnbv.sharepoint.com/sites/T0000005/_layouts/15/DocIdRedir.aspx?ID=KY3N4E6X5AV2-623094689-109892</Url>
      <Description>KY3N4E6X5AV2-623094689-109892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Vast" ma:contentTypeID="0x0101007B39660E7F3AD94E977F1C302CF429B800886B299705430447A7209BBAE5E114C7" ma:contentTypeVersion="3" ma:contentTypeDescription="" ma:contentTypeScope="" ma:versionID="4c951aadd709e1850812b4ae55153538">
  <xsd:schema xmlns:xsd="http://www.w3.org/2001/XMLSchema" xmlns:xs="http://www.w3.org/2001/XMLSchema" xmlns:p="http://schemas.microsoft.com/office/2006/metadata/properties" xmlns:ns1="http://schemas.microsoft.com/sharepoint/v3" xmlns:ns2="1beda37d-d8cf-4db6-9bcb-408f75ef620d" xmlns:ns3="5c62f0ca-9c97-4278-af0e-ca262c9f4884" targetNamespace="http://schemas.microsoft.com/office/2006/metadata/properties" ma:root="true" ma:fieldsID="9fa3169b30a2c9fba2cdf43c1e88db0d" ns1:_="" ns2:_="" ns3:_="">
    <xsd:import namespace="http://schemas.microsoft.com/sharepoint/v3"/>
    <xsd:import namespace="1beda37d-d8cf-4db6-9bcb-408f75ef620d"/>
    <xsd:import namespace="5c62f0ca-9c97-4278-af0e-ca262c9f4884"/>
    <xsd:element name="properties">
      <xsd:complexType>
        <xsd:sequence>
          <xsd:element name="documentManagement">
            <xsd:complexType>
              <xsd:all>
                <xsd:element ref="ns2:Document_x0020_Operator" minOccurs="0"/>
                <xsd:element ref="ns1:WorkCountry" minOccurs="0"/>
                <xsd:element ref="ns2:Vast_x0020_Operator" minOccurs="0"/>
                <xsd:element ref="ns2:Vast_x0020_Country_x002f_Region" minOccurs="0"/>
                <xsd:element ref="ns2:Vergunning" minOccurs="0"/>
                <xsd:element ref="ns2:Field" minOccurs="0"/>
                <xsd:element ref="ns2:Pu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WorkCountry" ma:index="9" nillable="true" ma:displayName="Land/regio" ma:internalName="WorkCountr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da37d-d8cf-4db6-9bcb-408f75ef620d" elementFormDefault="qualified">
    <xsd:import namespace="http://schemas.microsoft.com/office/2006/documentManagement/types"/>
    <xsd:import namespace="http://schemas.microsoft.com/office/infopath/2007/PartnerControls"/>
    <xsd:element name="Document_x0020_Operator" ma:index="8" nillable="true" ma:displayName="Document Operator" ma:default="Enter Choice #1" ma:format="Dropdown" ma:internalName="Document_x0020_Operator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Vast_x0020_Operator" ma:index="10" nillable="true" ma:displayName="Vast Operator" ma:default="Enter Choice #1" ma:format="Dropdown" ma:internalName="Vast_x0020_Operator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Vast_x0020_Country_x002f_Region" ma:index="11" nillable="true" ma:displayName="Vast Country/Region" ma:internalName="Vast_x0020_Country_x002F_Region">
      <xsd:simpleType>
        <xsd:restriction base="dms:Text">
          <xsd:maxLength value="255"/>
        </xsd:restriction>
      </xsd:simpleType>
    </xsd:element>
    <xsd:element name="Vergunning" ma:index="12" nillable="true" ma:displayName="Vergunning" ma:internalName="Vergunning">
      <xsd:simpleType>
        <xsd:restriction base="dms:Text">
          <xsd:maxLength value="255"/>
        </xsd:restriction>
      </xsd:simpleType>
    </xsd:element>
    <xsd:element name="Field" ma:index="13" nillable="true" ma:displayName="Field" ma:internalName="Field">
      <xsd:simpleType>
        <xsd:restriction base="dms:Text">
          <xsd:maxLength value="255"/>
        </xsd:restriction>
      </xsd:simpleType>
    </xsd:element>
    <xsd:element name="Put" ma:index="14" nillable="true" ma:displayName="Put" ma:internalName="Pu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2f0ca-9c97-4278-af0e-ca262c9f4884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6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06592-0BB2-4B53-B402-EAD1A88CCD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115B0-6E0C-420A-B608-A0182E232D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960636-8950-4F43-9AD1-EB907B5E5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7E16CD0-7CA7-45BE-829D-80AEDCE74DB0}">
  <ds:schemaRefs>
    <ds:schemaRef ds:uri="http://schemas.microsoft.com/office/2006/documentManagement/types"/>
    <ds:schemaRef ds:uri="1beda37d-d8cf-4db6-9bcb-408f75ef620d"/>
    <ds:schemaRef ds:uri="http://schemas.microsoft.com/office/infopath/2007/PartnerControls"/>
    <ds:schemaRef ds:uri="5c62f0ca-9c97-4278-af0e-ca262c9f4884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3221B3BB-C6DA-4CB5-B698-7502C4017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eda37d-d8cf-4db6-9bcb-408f75ef620d"/>
    <ds:schemaRef ds:uri="5c62f0ca-9c97-4278-af0e-ca262c9f48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PointCount_Summary_Table</vt:lpstr>
      <vt:lpstr>PointCount_Summary_Table!Print_Area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Dallyn Rodrigues</dc:creator>
  <cp:keywords/>
  <dc:description/>
  <cp:lastModifiedBy>Lochem, Henk van</cp:lastModifiedBy>
  <cp:revision/>
  <dcterms:created xsi:type="dcterms:W3CDTF">2024-11-22T09:22:43Z</dcterms:created>
  <dcterms:modified xsi:type="dcterms:W3CDTF">2025-02-05T08:09:40Z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0x0101007B39660E7F3AD94E977F1C302CF429B800886B299705430447A7209BBAE5E114C7</vt:lpwstr>
  </property>
  <property fmtid="{D5CDD505-2E9C-101B-9397-08002B2CF9AE}" pid="3" name="MediaServiceImageTags">
    <vt:lpwstr/>
  </property>
  <property fmtid="{D5CDD505-2E9C-101B-9397-08002B2CF9AE}" pid="4" name="_dlc_DocIdItemGuid">
    <vt:lpwstr>f0b639a7-fb5f-4063-9520-edd852835bf5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